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4070" activeTab="1"/>
  </bookViews>
  <sheets>
    <sheet name="Rekapitulace" sheetId="3" r:id="rId1"/>
    <sheet name="Rozpočet" sheetId="2" r:id="rId2"/>
    <sheet name="Parametry" sheetId="1" r:id="rId3"/>
  </sheets>
  <calcPr calcId="124519"/>
</workbook>
</file>

<file path=xl/calcChain.xml><?xml version="1.0" encoding="utf-8"?>
<calcChain xmlns="http://schemas.openxmlformats.org/spreadsheetml/2006/main">
  <c r="H4" i="2"/>
  <c r="G4"/>
  <c r="E4"/>
  <c r="I4" s="1"/>
  <c r="B26" i="3"/>
  <c r="C26" s="1"/>
  <c r="C9"/>
  <c r="I117" i="2"/>
  <c r="H117"/>
  <c r="G117"/>
  <c r="E117"/>
  <c r="I115"/>
  <c r="H115"/>
  <c r="G115"/>
  <c r="E115"/>
  <c r="I113"/>
  <c r="H113"/>
  <c r="G113"/>
  <c r="E113"/>
  <c r="I110"/>
  <c r="H110"/>
  <c r="G110"/>
  <c r="G118" s="1"/>
  <c r="C40" i="3" s="1"/>
  <c r="E110" i="2"/>
  <c r="E118" s="1"/>
  <c r="I105"/>
  <c r="H103"/>
  <c r="G103"/>
  <c r="E103"/>
  <c r="H100"/>
  <c r="G100"/>
  <c r="E100"/>
  <c r="H98"/>
  <c r="G98"/>
  <c r="E98"/>
  <c r="H97"/>
  <c r="G97"/>
  <c r="E97"/>
  <c r="I97" s="1"/>
  <c r="H96"/>
  <c r="G96"/>
  <c r="E96"/>
  <c r="H95"/>
  <c r="G95"/>
  <c r="E95"/>
  <c r="I95" s="1"/>
  <c r="H94"/>
  <c r="G94"/>
  <c r="G104" s="1"/>
  <c r="C39" i="3" s="1"/>
  <c r="E94" i="2"/>
  <c r="E104" s="1"/>
  <c r="B39" i="3" s="1"/>
  <c r="H90" i="2"/>
  <c r="G90"/>
  <c r="E90"/>
  <c r="I90" s="1"/>
  <c r="H88"/>
  <c r="G88"/>
  <c r="E88"/>
  <c r="H86"/>
  <c r="G86"/>
  <c r="E86"/>
  <c r="H85"/>
  <c r="G85"/>
  <c r="E85"/>
  <c r="H84"/>
  <c r="G84"/>
  <c r="E84"/>
  <c r="I84" s="1"/>
  <c r="H83"/>
  <c r="G83"/>
  <c r="E83"/>
  <c r="H82"/>
  <c r="G82"/>
  <c r="E82"/>
  <c r="H81"/>
  <c r="G81"/>
  <c r="E81"/>
  <c r="H79"/>
  <c r="G79"/>
  <c r="E79"/>
  <c r="I79" s="1"/>
  <c r="H77"/>
  <c r="G77"/>
  <c r="E77"/>
  <c r="H75"/>
  <c r="G75"/>
  <c r="E75"/>
  <c r="I75" s="1"/>
  <c r="H73"/>
  <c r="G73"/>
  <c r="E73"/>
  <c r="H68"/>
  <c r="G68"/>
  <c r="E68"/>
  <c r="I68" s="1"/>
  <c r="I67"/>
  <c r="H67"/>
  <c r="G67"/>
  <c r="E67"/>
  <c r="H66"/>
  <c r="G66"/>
  <c r="E66"/>
  <c r="I65"/>
  <c r="H65"/>
  <c r="G65"/>
  <c r="E65"/>
  <c r="H63"/>
  <c r="G63"/>
  <c r="E63"/>
  <c r="H62"/>
  <c r="G62"/>
  <c r="E62"/>
  <c r="H60"/>
  <c r="G60"/>
  <c r="E60"/>
  <c r="I60" s="1"/>
  <c r="H58"/>
  <c r="G58"/>
  <c r="E58"/>
  <c r="H56"/>
  <c r="G56"/>
  <c r="E56"/>
  <c r="H55"/>
  <c r="G55"/>
  <c r="I55" s="1"/>
  <c r="E55"/>
  <c r="H54"/>
  <c r="G54"/>
  <c r="E54"/>
  <c r="H51"/>
  <c r="G51"/>
  <c r="E51"/>
  <c r="I51" s="1"/>
  <c r="I49"/>
  <c r="H49"/>
  <c r="G49"/>
  <c r="E49"/>
  <c r="I46"/>
  <c r="H46"/>
  <c r="G46"/>
  <c r="E46"/>
  <c r="I45"/>
  <c r="H45"/>
  <c r="G45"/>
  <c r="E45"/>
  <c r="H43"/>
  <c r="G43"/>
  <c r="E43"/>
  <c r="H42"/>
  <c r="G42"/>
  <c r="E42"/>
  <c r="H41"/>
  <c r="G41"/>
  <c r="E41"/>
  <c r="H40"/>
  <c r="G40"/>
  <c r="I40" s="1"/>
  <c r="E40"/>
  <c r="I38"/>
  <c r="H38"/>
  <c r="G38"/>
  <c r="E38"/>
  <c r="H37"/>
  <c r="G37"/>
  <c r="E37"/>
  <c r="H33"/>
  <c r="G33"/>
  <c r="E33"/>
  <c r="H31"/>
  <c r="G31"/>
  <c r="E31"/>
  <c r="I31" s="1"/>
  <c r="H30"/>
  <c r="G30"/>
  <c r="E30"/>
  <c r="I30" s="1"/>
  <c r="H28"/>
  <c r="G28"/>
  <c r="E28"/>
  <c r="I28" s="1"/>
  <c r="H26"/>
  <c r="G26"/>
  <c r="E26"/>
  <c r="H25"/>
  <c r="G25"/>
  <c r="E25"/>
  <c r="H24"/>
  <c r="G24"/>
  <c r="G34" s="1"/>
  <c r="C35" i="3" s="1"/>
  <c r="E24" i="2"/>
  <c r="H21"/>
  <c r="G21"/>
  <c r="E21"/>
  <c r="I21" s="1"/>
  <c r="H19"/>
  <c r="G19"/>
  <c r="E19"/>
  <c r="H17"/>
  <c r="G17"/>
  <c r="E17"/>
  <c r="I17" s="1"/>
  <c r="H16"/>
  <c r="G16"/>
  <c r="E16"/>
  <c r="I16" s="1"/>
  <c r="H15"/>
  <c r="G15"/>
  <c r="E15"/>
  <c r="I15" s="1"/>
  <c r="H14"/>
  <c r="G14"/>
  <c r="E14"/>
  <c r="I14" s="1"/>
  <c r="H13"/>
  <c r="G13"/>
  <c r="E13"/>
  <c r="I13" s="1"/>
  <c r="H12"/>
  <c r="G12"/>
  <c r="E12"/>
  <c r="I12" s="1"/>
  <c r="H11"/>
  <c r="G11"/>
  <c r="E11"/>
  <c r="H6"/>
  <c r="G6"/>
  <c r="E6"/>
  <c r="I6" s="1"/>
  <c r="H5"/>
  <c r="G5"/>
  <c r="E5"/>
  <c r="I5" s="1"/>
  <c r="H3"/>
  <c r="G3"/>
  <c r="G7" s="1"/>
  <c r="E3"/>
  <c r="I103" l="1"/>
  <c r="I100"/>
  <c r="I98"/>
  <c r="I96"/>
  <c r="I88"/>
  <c r="I86"/>
  <c r="I85"/>
  <c r="I83"/>
  <c r="G91"/>
  <c r="C38" i="3" s="1"/>
  <c r="I82" i="2"/>
  <c r="I81"/>
  <c r="I77"/>
  <c r="I73"/>
  <c r="I66"/>
  <c r="I63"/>
  <c r="I62"/>
  <c r="I58"/>
  <c r="I56"/>
  <c r="G69"/>
  <c r="C37" i="3" s="1"/>
  <c r="I43" i="2"/>
  <c r="I42"/>
  <c r="I41"/>
  <c r="G52"/>
  <c r="C36" i="3" s="1"/>
  <c r="I33" i="2"/>
  <c r="I26"/>
  <c r="I25"/>
  <c r="I24"/>
  <c r="G106"/>
  <c r="C33" i="3" s="1"/>
  <c r="I19" i="2"/>
  <c r="I118"/>
  <c r="E69"/>
  <c r="B37" i="3" s="1"/>
  <c r="I54" i="2"/>
  <c r="E52"/>
  <c r="B36" i="3" s="1"/>
  <c r="I37" i="2"/>
  <c r="E106"/>
  <c r="B33" i="3" s="1"/>
  <c r="E7" i="2"/>
  <c r="B3" i="3" s="1"/>
  <c r="B4" s="1"/>
  <c r="B7" s="1"/>
  <c r="B12" s="1"/>
  <c r="C32"/>
  <c r="C10"/>
  <c r="C11" s="1"/>
  <c r="B40"/>
  <c r="I34" i="2"/>
  <c r="I3"/>
  <c r="I7" s="1"/>
  <c r="E34"/>
  <c r="B35" i="3" s="1"/>
  <c r="I94" i="2"/>
  <c r="G22"/>
  <c r="C34" i="3" s="1"/>
  <c r="E22" i="2"/>
  <c r="B34" i="3" s="1"/>
  <c r="E91" i="2"/>
  <c r="B38" i="3" s="1"/>
  <c r="I11" i="2"/>
  <c r="B32" i="3" l="1"/>
  <c r="I104" i="2"/>
  <c r="I91"/>
  <c r="I69"/>
  <c r="I52"/>
  <c r="C6" i="3"/>
  <c r="I22" i="2"/>
  <c r="C5" i="3"/>
  <c r="C4"/>
  <c r="I106" i="2"/>
  <c r="C8" i="3" l="1"/>
  <c r="C7"/>
  <c r="C15" s="1"/>
  <c r="C12" l="1"/>
  <c r="C13" s="1"/>
  <c r="C19" l="1"/>
  <c r="C14"/>
  <c r="C16" s="1"/>
  <c r="C22" s="1"/>
  <c r="C20"/>
  <c r="C21" l="1"/>
  <c r="C24" s="1"/>
  <c r="B25" l="1"/>
  <c r="C25" s="1"/>
  <c r="C27" s="1"/>
  <c r="C29"/>
  <c r="C30"/>
</calcChain>
</file>

<file path=xl/sharedStrings.xml><?xml version="1.0" encoding="utf-8"?>
<sst xmlns="http://schemas.openxmlformats.org/spreadsheetml/2006/main" count="355" uniqueCount="211">
  <si>
    <t>Název</t>
  </si>
  <si>
    <t>Hodnota</t>
  </si>
  <si>
    <t>Nadpis rekapitulace</t>
  </si>
  <si>
    <t>Seznam prací a dodávek elektrotechnických zařízení</t>
  </si>
  <si>
    <t>Akce</t>
  </si>
  <si>
    <t/>
  </si>
  <si>
    <t>Projekt</t>
  </si>
  <si>
    <t>Investor</t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</si>
  <si>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</si>
  <si>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</si>
  <si>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</si>
  <si>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</si>
  <si>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</si>
  <si>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</si>
  <si>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</si>
  <si>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</si>
  <si>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</si>
  <si>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</si>
  <si>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</si>
  <si>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</si>
  <si>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</si>
  <si>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</si>
  <si>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</si>
  <si>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</si>
  <si>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</si>
  <si>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</si>
  <si>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</si>
  <si>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</si>
  <si>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</si>
  <si>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</si>
  <si>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</si>
  <si>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</si>
  <si>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</si>
  <si>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</si>
  <si>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</si>
  <si>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</si>
  <si>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</si>
  <si>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</si>
  <si>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</si>
  <si>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</si>
  <si>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</si>
  <si>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</si>
  <si>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</si>
  <si>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</si>
  <si>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</si>
  <si>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</si>
  <si>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</si>
  <si>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</si>
  <si>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</si>
  <si>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</si>
  <si>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</si>
  <si>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</si>
  <si>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Signalizační zařízení pro invalidy do WC (sada)</t>
  </si>
  <si>
    <t>ks</t>
  </si>
  <si>
    <t>Osoušeč rukou - dle výběru investora</t>
  </si>
  <si>
    <t>Dozbrojení stávajících rozvaděčů - komplet</t>
  </si>
  <si>
    <t>Dodávky - celkem</t>
  </si>
  <si>
    <t>Montážní materiál a práce</t>
  </si>
  <si>
    <t>Svítidla</t>
  </si>
  <si>
    <t>Dle legendy značek</t>
  </si>
  <si>
    <t>Svítidlo "A1"</t>
  </si>
  <si>
    <t>Svítidlo "B1"</t>
  </si>
  <si>
    <t>Svítidlo "B2"</t>
  </si>
  <si>
    <t>Svítidlo "B3"</t>
  </si>
  <si>
    <t>Svítidlo "C1"</t>
  </si>
  <si>
    <t>Svítidlo "NP"</t>
  </si>
  <si>
    <t xml:space="preserve">Recyklační poplatek-komplet </t>
  </si>
  <si>
    <t>Montáž svítidel LED se zapojením vodičů přisazených</t>
  </si>
  <si>
    <t xml:space="preserve"> Svítidlo nástěnné nebo přisazené, stropní s LED zdrojem</t>
  </si>
  <si>
    <t>Montáž svítidel LED se zapojením vodičů stropních vestavných</t>
  </si>
  <si>
    <t xml:space="preserve"> 1 zdroj</t>
  </si>
  <si>
    <t>Svítidla - celkem</t>
  </si>
  <si>
    <t>Přístroje</t>
  </si>
  <si>
    <t xml:space="preserve"> Přístroj spínače jednopólového (bezšroubové svorky)</t>
  </si>
  <si>
    <t xml:space="preserve"> Přístroj spínače sériového (bezšroubové svorky)</t>
  </si>
  <si>
    <t xml:space="preserve"> Přístroj ovladače tlačítkového 1/0 (bezšroubové svorky)</t>
  </si>
  <si>
    <t>ZÁSUVKA NN</t>
  </si>
  <si>
    <t xml:space="preserve"> Zásuvka jednonásobná (bezšroubové svorky), s ochranným kolíkem, s clonkami; b. bílá</t>
  </si>
  <si>
    <t>RÁMEČEK</t>
  </si>
  <si>
    <t xml:space="preserve"> Rámeček pro elektroinstalační přístroje, jednonásobný; b. bílá</t>
  </si>
  <si>
    <t xml:space="preserve"> Rámeček pro elektroinstalační přístroje, dvojnásobný vodorovný; b. bílá</t>
  </si>
  <si>
    <t>SUPER-MULTIFUNKČNÍ RELÉ - do instalační krabice, pod vypínač, ventilátor</t>
  </si>
  <si>
    <t>SMR-T 3-vodičové, 9 funkcí, čas 0.01s-10h, výstup 10-200VA, cívka AC 230 V, nepotřebuje NULU</t>
  </si>
  <si>
    <t>Přístroje - celkem</t>
  </si>
  <si>
    <t>Kabely</t>
  </si>
  <si>
    <t>VODIČ JEDNOŽILOVÝ, IZOLACE PVC</t>
  </si>
  <si>
    <t>CY (H07V-U) 4 mm2,zel./žl., pevně</t>
  </si>
  <si>
    <t>m</t>
  </si>
  <si>
    <t>CY (H07V-U) 16 mm2,zel./žl., pevně</t>
  </si>
  <si>
    <t>KABEL SILOVÝ,IZOLACE PVC</t>
  </si>
  <si>
    <t>CYKY 3-Ox1.5 mm2, pevně</t>
  </si>
  <si>
    <t>CYKY 3-Jx1.5 mm2, pevně</t>
  </si>
  <si>
    <t>CYKY 3-Jx2.5 mm2, pevně</t>
  </si>
  <si>
    <t>CYKY 5-Jx6 mm2, pevně</t>
  </si>
  <si>
    <t>UKONČENÍ  VODIČŮ V ROZVADĚČÍCH</t>
  </si>
  <si>
    <t xml:space="preserve"> Do   2,5 mm2</t>
  </si>
  <si>
    <t xml:space="preserve"> Do  16   mm2</t>
  </si>
  <si>
    <t>UKONČENÍ KABELŮ SMRŠŤOVACÍ</t>
  </si>
  <si>
    <t>ZÁKLOPKOU DO</t>
  </si>
  <si>
    <t xml:space="preserve"> 5x16  mm2</t>
  </si>
  <si>
    <t>KABEL SDĚLOVACÍ-STÍNĚNÝ</t>
  </si>
  <si>
    <t>SYKFY 2x2x0.5, pevně</t>
  </si>
  <si>
    <t>Kabely - celkem</t>
  </si>
  <si>
    <t>Instalační materiál</t>
  </si>
  <si>
    <t xml:space="preserve"> KRABICE UNIVERZÁLNÍ</t>
  </si>
  <si>
    <t xml:space="preserve"> KRABICE ODBOČNÁ S VÍČKEM</t>
  </si>
  <si>
    <t xml:space="preserve"> KRABICE S KRYTÍM IP 54</t>
  </si>
  <si>
    <t>SVORKOVNICE KRABICOVÁ</t>
  </si>
  <si>
    <t xml:space="preserve"> 4x1-2,5mm2</t>
  </si>
  <si>
    <t>ZEMNÍCÍ SVORKA</t>
  </si>
  <si>
    <t>ZS4 zemnicí svorka na baterie</t>
  </si>
  <si>
    <t>PVC LIŠTA</t>
  </si>
  <si>
    <t>LHD 40X40 LIŠTA HRANATÁ - DVOJITÝ ZÁMEK</t>
  </si>
  <si>
    <t>LHD 40x20_HA LIŠTA HRANATÁ - DVOJITÝ ZÁMEK</t>
  </si>
  <si>
    <t>TRUBKA TUHÁ</t>
  </si>
  <si>
    <t>1525_KA TRUBKA TUHÁ PVC 320N délka; barva světle šedá</t>
  </si>
  <si>
    <t>1550_KA TRUBKA TUHÁ PVC 320N; barva světle šedá</t>
  </si>
  <si>
    <t>5325_KB PŘÍCHYTKY TRUBEK  1525</t>
  </si>
  <si>
    <t>5350_KB PŘÍCHYTKY TRUBEK  1550</t>
  </si>
  <si>
    <t>Instalační materiál - celkem</t>
  </si>
  <si>
    <t>Hromosvod</t>
  </si>
  <si>
    <t>ZINKOVANÉ PROVEDENÍ</t>
  </si>
  <si>
    <t>OCELOVÝ DRÁT POZINKOVANÝ</t>
  </si>
  <si>
    <t>Drát 10/13 PVC drát ø 10/13mm PVC(0,695kg/m)-drát Fe/Zn v PVC plášti, pevně</t>
  </si>
  <si>
    <t>OCELOVÝ PÁSEK POZINKOVANÝ</t>
  </si>
  <si>
    <t>Páska 30x4 páska 30x4 (0,95 kg/m), pevně</t>
  </si>
  <si>
    <t xml:space="preserve"> DRÁT</t>
  </si>
  <si>
    <t>Drát 8 AlMgSi T/4 drát ø 8mm AlMgSi T/4 (0,135kg/m) měkký, pevně</t>
  </si>
  <si>
    <t>DRŽÁK JÍMACÍ TYČE A OCHRANNÉ TRUBKY</t>
  </si>
  <si>
    <t>PV 1c 40 N podpěra vedení do zdiva</t>
  </si>
  <si>
    <t>SVORKA HROMOSVODNÍ,UZEMŇOVACÍ</t>
  </si>
  <si>
    <t>SU N univerzální nerez</t>
  </si>
  <si>
    <t>SZc N zkušební nerez</t>
  </si>
  <si>
    <t>SOc N na okapové žlaby nerez</t>
  </si>
  <si>
    <t>ST N na okapové svody nerez,  D80-120</t>
  </si>
  <si>
    <t>SR 2b N svorka páska-páska nerez</t>
  </si>
  <si>
    <t>SR 3b N svorka páska-drát nerez</t>
  </si>
  <si>
    <t>JÍMACÍ TYČ A OCHRANNÁ TRUBKA</t>
  </si>
  <si>
    <t>OT 1,7 ochranná trubka, L 1700mm</t>
  </si>
  <si>
    <t>DRŽÁK OCHRANNÉ TRUBKY</t>
  </si>
  <si>
    <t>DJDc do zdiva, D20mm,  vrut 8/100mm</t>
  </si>
  <si>
    <t>Hromosvod - celkem</t>
  </si>
  <si>
    <t>HZS</t>
  </si>
  <si>
    <t>HODINOVE ZUCTOVACI SAZBY</t>
  </si>
  <si>
    <t xml:space="preserve"> Demontaz stávající elektroinstalace</t>
  </si>
  <si>
    <t>hod</t>
  </si>
  <si>
    <t xml:space="preserve"> Vyhledani pripojovaciho mista</t>
  </si>
  <si>
    <t xml:space="preserve"> Zabezpeceni pracoviste</t>
  </si>
  <si>
    <t xml:space="preserve"> Dokumentace skutečného provedení</t>
  </si>
  <si>
    <t xml:space="preserve"> Uprava stavajiciho zarizeni - přemístění zvonku a čtečky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</si>
  <si>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</si>
  <si>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</si>
  <si>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</si>
  <si>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</si>
  <si>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</si>
  <si>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HZS - celkem</t>
  </si>
  <si>
    <t>Podružný materiál</t>
  </si>
  <si>
    <t>Montážní materiál a práce - celkem</t>
  </si>
  <si>
    <t>Stavební výpomoc</t>
  </si>
  <si>
    <t>VYSEKANI KAPES VE ZDIVU</t>
  </si>
  <si>
    <t>CIHELNEM PRO KRABICE</t>
  </si>
  <si>
    <t xml:space="preserve"> 50x50x50 mm</t>
  </si>
  <si>
    <t>VYSEKANI RYH VE ZDIVU</t>
  </si>
  <si>
    <t>CIHELNEM - HLOUBKA 50mm</t>
  </si>
  <si>
    <t xml:space="preserve"> Sire do 100 mm</t>
  </si>
  <si>
    <t>HRUBA VYPLN RYH MALTOU</t>
  </si>
  <si>
    <t xml:space="preserve"> Jakekoliv sire</t>
  </si>
  <si>
    <t>m2</t>
  </si>
  <si>
    <t>PRŮRAZ CIHLOVÝM ZDIVEM</t>
  </si>
  <si>
    <t xml:space="preserve"> O tloušťce do 30cm</t>
  </si>
  <si>
    <t>Stavební výpomoc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</si>
  <si>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</si>
  <si>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</si>
  <si>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</si>
  <si>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</si>
  <si>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</si>
  <si>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</si>
  <si>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</si>
  <si>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</si>
  <si>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</si>
  <si>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</si>
  <si>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</si>
  <si>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</si>
  <si>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</si>
  <si>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</si>
  <si>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</si>
  <si>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</si>
  <si>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</si>
  <si>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</si>
  <si>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</si>
  <si>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</si>
  <si>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</si>
  <si>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</si>
  <si>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</si>
  <si>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</si>
  <si>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</si>
  <si>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</si>
  <si>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</si>
  <si>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</si>
  <si>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Svítidla</t>
  </si>
  <si>
    <t xml:space="preserve">  Přístroje</t>
  </si>
  <si>
    <t xml:space="preserve">  Kabely</t>
  </si>
  <si>
    <t xml:space="preserve">  Instalační materiál</t>
  </si>
  <si>
    <t xml:space="preserve">  Hromosvod</t>
  </si>
  <si>
    <t xml:space="preserve">  HZS</t>
  </si>
  <si>
    <t>Velké náměstí 115, Kroměříž- zajištění bezbariérovosti radnice</t>
  </si>
  <si>
    <t>D 1.4.7 Silnoproudá elektrotechnika</t>
  </si>
  <si>
    <t>Město Kroměříž, Velké náměstí 115/1, 767 01 Kroměříž, IČO : 00287351</t>
  </si>
  <si>
    <t>Ing. Doupovec</t>
  </si>
  <si>
    <t>22.01.2025</t>
  </si>
  <si>
    <t>Akustický majáček pro nevidomé vč. montáže (sada)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</si>
</sst>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6" fillId="0" borderId="0" xfId="0" applyFont="1"/>
    <xf numFmtId="49" fontId="7" fillId="4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workbookViewId="0">
      <selection activeCell="B14" sqref="B14"/>
    </sheetView>
  </sheetViews>
  <sheetFormatPr defaultRowHeight="15"/>
  <cols>
    <col min="1" max="1" width="39.28515625" style="1" bestFit="1" customWidth="1"/>
    <col min="2" max="2" width="9.85546875" style="9" bestFit="1" customWidth="1"/>
    <col min="3" max="3" width="11.28515625" style="9" bestFit="1" customWidth="1"/>
    <col min="5" max="5" width="0" style="8" hidden="1" customWidth="1"/>
  </cols>
  <sheetData>
    <row r="1" spans="1:3">
      <c r="A1" s="2" t="s">
        <v>0</v>
      </c>
      <c r="B1" s="10" t="s">
        <v>171</v>
      </c>
      <c r="C1" s="10" t="s">
        <v>172</v>
      </c>
    </row>
    <row r="2" spans="1:3">
      <c r="A2" s="4" t="s">
        <v>173</v>
      </c>
      <c r="B2" s="13"/>
      <c r="C2" s="13"/>
    </row>
    <row r="3" spans="1:3">
      <c r="A3" s="5" t="s">
        <v>174</v>
      </c>
      <c r="B3" s="12">
        <f>(Rozpočet!E7)</f>
        <v>0</v>
      </c>
      <c r="C3" s="12"/>
    </row>
    <row r="4" spans="1:3">
      <c r="A4" s="5" t="s">
        <v>175</v>
      </c>
      <c r="B4" s="12">
        <f>B3 * Parametry!B16 / 100</f>
        <v>0</v>
      </c>
      <c r="C4" s="12">
        <f>B3 * Parametry!B17 / 100</f>
        <v>0</v>
      </c>
    </row>
    <row r="5" spans="1:3">
      <c r="A5" s="5" t="s">
        <v>176</v>
      </c>
      <c r="B5" s="12"/>
      <c r="C5" s="12">
        <f>0 + (Rozpočet!E106)</f>
        <v>0</v>
      </c>
    </row>
    <row r="6" spans="1:3">
      <c r="A6" s="5" t="s">
        <v>177</v>
      </c>
      <c r="B6" s="12"/>
      <c r="C6" s="12">
        <f>(Rozpočet!G7) + 0 + (Rozpočet!G106)</f>
        <v>0</v>
      </c>
    </row>
    <row r="7" spans="1:3">
      <c r="A7" s="6" t="s">
        <v>178</v>
      </c>
      <c r="B7" s="16">
        <f>B3 + B4</f>
        <v>0</v>
      </c>
      <c r="C7" s="16">
        <f>C3 + C4 + C5 + C6</f>
        <v>0</v>
      </c>
    </row>
    <row r="8" spans="1:3">
      <c r="A8" s="5" t="s">
        <v>179</v>
      </c>
      <c r="B8" s="12"/>
      <c r="C8" s="12">
        <f>(C5 + C6) * Parametry!B18 / 100</f>
        <v>0</v>
      </c>
    </row>
    <row r="9" spans="1:3">
      <c r="A9" s="5" t="s">
        <v>180</v>
      </c>
      <c r="B9" s="12"/>
      <c r="C9" s="12">
        <f>0 + 0</f>
        <v>0</v>
      </c>
    </row>
    <row r="10" spans="1:3">
      <c r="A10" s="5" t="s">
        <v>181</v>
      </c>
      <c r="B10" s="12"/>
      <c r="C10" s="12">
        <f>(Rozpočet!E118) + (Rozpočet!G118)</f>
        <v>0</v>
      </c>
    </row>
    <row r="11" spans="1:3">
      <c r="A11" s="5" t="s">
        <v>182</v>
      </c>
      <c r="B11" s="12"/>
      <c r="C11" s="12">
        <f>(C9 + C10) * Parametry!B19 / 100</f>
        <v>0</v>
      </c>
    </row>
    <row r="12" spans="1:3">
      <c r="A12" s="6" t="s">
        <v>183</v>
      </c>
      <c r="B12" s="16">
        <f>B7</f>
        <v>0</v>
      </c>
      <c r="C12" s="16">
        <f>C7 + C8 + C9 + C10 + C11</f>
        <v>0</v>
      </c>
    </row>
    <row r="13" spans="1:3">
      <c r="A13" s="5" t="s">
        <v>184</v>
      </c>
      <c r="B13" s="12"/>
      <c r="C13" s="12">
        <f>(B12 + C12) * Parametry!B20 / 100</f>
        <v>0</v>
      </c>
    </row>
    <row r="14" spans="1:3">
      <c r="A14" s="5" t="s">
        <v>185</v>
      </c>
      <c r="B14" s="12"/>
      <c r="C14" s="12">
        <f>(B12 + C12) * Parametry!B21 / 100</f>
        <v>0</v>
      </c>
    </row>
    <row r="15" spans="1:3">
      <c r="A15" s="5" t="s">
        <v>186</v>
      </c>
      <c r="B15" s="12"/>
      <c r="C15" s="12">
        <f>(B7 + C7) * Parametry!B22 / 100</f>
        <v>0</v>
      </c>
    </row>
    <row r="16" spans="1:3">
      <c r="A16" s="4" t="s">
        <v>187</v>
      </c>
      <c r="B16" s="13"/>
      <c r="C16" s="13">
        <f>B12 + C12 + C13 + C14 + C15</f>
        <v>0</v>
      </c>
    </row>
    <row r="17" spans="1:3">
      <c r="A17" s="5" t="s">
        <v>5</v>
      </c>
      <c r="B17" s="12"/>
      <c r="C17" s="12"/>
    </row>
    <row r="18" spans="1:3">
      <c r="A18" s="4" t="s">
        <v>188</v>
      </c>
      <c r="B18" s="13"/>
      <c r="C18" s="13"/>
    </row>
    <row r="19" spans="1:3">
      <c r="A19" s="5" t="s">
        <v>189</v>
      </c>
      <c r="B19" s="12"/>
      <c r="C19" s="12">
        <f>C12 * Parametry!B23 / 100</f>
        <v>0</v>
      </c>
    </row>
    <row r="20" spans="1:3">
      <c r="A20" s="5" t="s">
        <v>190</v>
      </c>
      <c r="B20" s="12"/>
      <c r="C20" s="12">
        <f>C12 * Parametry!B24 / 100</f>
        <v>0</v>
      </c>
    </row>
    <row r="21" spans="1:3">
      <c r="A21" s="4" t="s">
        <v>191</v>
      </c>
      <c r="B21" s="13"/>
      <c r="C21" s="13">
        <f>C19 + C20</f>
        <v>0</v>
      </c>
    </row>
    <row r="22" spans="1:3">
      <c r="A22" s="5" t="s">
        <v>192</v>
      </c>
      <c r="B22" s="12"/>
      <c r="C22" s="12">
        <f>Parametry!B25 * Parametry!B28 * (C16 * Parametry!B27)^Parametry!B26</f>
        <v>0</v>
      </c>
    </row>
    <row r="23" spans="1:3">
      <c r="A23" s="5" t="s">
        <v>5</v>
      </c>
      <c r="B23" s="12"/>
      <c r="C23" s="12"/>
    </row>
    <row r="24" spans="1:3">
      <c r="A24" s="3" t="s">
        <v>193</v>
      </c>
      <c r="B24" s="11"/>
      <c r="C24" s="11">
        <f>C16 + C21 + C22</f>
        <v>0</v>
      </c>
    </row>
    <row r="25" spans="1:3">
      <c r="A25" s="5" t="s">
        <v>194</v>
      </c>
      <c r="B25" s="12">
        <f>(SUM(Rozpočet!E3:E6)+SUM(Rozpočet!E10:E21,Rozpočet!E24:E33,Rozpočet!E36:E51,Rozpočet!E54:E68,Rozpočet!E71:E90,Rozpočet!E93:E103,Rozpočet!E105)+SUM(Rozpočet!E108:E117)) + (SUM(Rozpočet!G3:G6)+SUM(Rozpočet!G10:G21,Rozpočet!G24:G33,Rozpočet!G36:G51,Rozpočet!G54:G68,Rozpočet!G71:G90,Rozpočet!G93:G103)+SUM(Rozpočet!G108:G117)) + B4 + C4 + C8 + C11 + C13 + C14 + C15 + C21 + C22</f>
        <v>0</v>
      </c>
      <c r="C25" s="12">
        <f>B25 * Parametry!B31 / 100</f>
        <v>0</v>
      </c>
    </row>
    <row r="26" spans="1:3">
      <c r="A26" s="5" t="s">
        <v>195</v>
      </c>
      <c r="B26" s="12">
        <f>(SUM(Rozpočet!E10,Rozpočet!E18,Rozpočet!E20,Rozpočet!E27,Rozpočet!E29,Rozpočet!E32,Rozpočet!E36,Rozpočet!E39,Rozpočet!E44,Rozpočet!E47:E48,Rozpočet!E50,Rozpočet!E57,Rozpočet!E59,Rozpočet!E61,Rozpočet!E64,Rozpočet!E71:E72,Rozpočet!E74,Rozpočet!E76,Rozpočet!E78,Rozpočet!E80,Rozpočet!E87,Rozpočet!E89,Rozpočet!E93,Rozpočet!E99,Rozpočet!E101:E102)+SUM(Rozpočet!E108:E109,Rozpočet!E111:E112,Rozpočet!E114,Rozpočet!E116)) + (SUM(Rozpočet!G10,Rozpočet!G18,Rozpočet!G20,Rozpočet!G27,Rozpočet!G29,Rozpočet!G32,Rozpočet!G36,Rozpočet!G39,Rozpočet!G44,Rozpočet!G47:G48,Rozpočet!G50,Rozpočet!G57,Rozpočet!G59,Rozpočet!G61,Rozpočet!G64,Rozpočet!G71:G72,Rozpočet!G74,Rozpočet!G76,Rozpočet!G78,Rozpočet!G80,Rozpočet!G87,Rozpočet!G89,Rozpočet!G93,Rozpočet!G99,Rozpočet!G101:G102)+SUM(Rozpočet!G108:G109,Rozpočet!G111:G112,Rozpočet!G114,Rozpočet!G116))</f>
        <v>0</v>
      </c>
      <c r="C26" s="12">
        <f>B26 * Parametry!B32 / 100</f>
        <v>0</v>
      </c>
    </row>
    <row r="27" spans="1:3">
      <c r="A27" s="3" t="s">
        <v>196</v>
      </c>
      <c r="B27" s="11"/>
      <c r="C27" s="11">
        <f>C24 + C25 + C26</f>
        <v>0</v>
      </c>
    </row>
    <row r="28" spans="1:3">
      <c r="A28" s="5" t="s">
        <v>5</v>
      </c>
      <c r="B28" s="12"/>
      <c r="C28" s="12"/>
    </row>
    <row r="29" spans="1:3">
      <c r="A29" s="5" t="s">
        <v>197</v>
      </c>
      <c r="B29" s="12"/>
      <c r="C29" s="12">
        <f>C24 * Parametry!B29 / 100</f>
        <v>0</v>
      </c>
    </row>
    <row r="30" spans="1:3">
      <c r="A30" s="5" t="s">
        <v>197</v>
      </c>
      <c r="B30" s="12"/>
      <c r="C30" s="12">
        <f>C24 * Parametry!B30 / 100</f>
        <v>0</v>
      </c>
    </row>
    <row r="31" spans="1:3">
      <c r="A31" s="4" t="s">
        <v>198</v>
      </c>
      <c r="B31" s="17" t="s">
        <v>45</v>
      </c>
      <c r="C31" s="17" t="s">
        <v>47</v>
      </c>
    </row>
    <row r="32" spans="1:3">
      <c r="A32" s="5" t="s">
        <v>51</v>
      </c>
      <c r="B32" s="12">
        <f>(Rozpočet!E7)</f>
        <v>0</v>
      </c>
      <c r="C32" s="12">
        <f>(Rozpočet!G7)</f>
        <v>0</v>
      </c>
    </row>
    <row r="33" spans="1:3">
      <c r="A33" s="5" t="s">
        <v>57</v>
      </c>
      <c r="B33" s="12">
        <f>(Rozpočet!E106)</f>
        <v>0</v>
      </c>
      <c r="C33" s="12">
        <f>(Rozpočet!G106)</f>
        <v>0</v>
      </c>
    </row>
    <row r="34" spans="1:3">
      <c r="A34" s="5" t="s">
        <v>199</v>
      </c>
      <c r="B34" s="12">
        <f>(Rozpočet!E22)</f>
        <v>0</v>
      </c>
      <c r="C34" s="12">
        <f>(Rozpočet!G22)</f>
        <v>0</v>
      </c>
    </row>
    <row r="35" spans="1:3">
      <c r="A35" s="5" t="s">
        <v>200</v>
      </c>
      <c r="B35" s="12">
        <f>(Rozpočet!E34)</f>
        <v>0</v>
      </c>
      <c r="C35" s="12">
        <f>(Rozpočet!G34)</f>
        <v>0</v>
      </c>
    </row>
    <row r="36" spans="1:3">
      <c r="A36" s="5" t="s">
        <v>201</v>
      </c>
      <c r="B36" s="12">
        <f>(Rozpočet!E52)</f>
        <v>0</v>
      </c>
      <c r="C36" s="12">
        <f>(Rozpočet!G52)</f>
        <v>0</v>
      </c>
    </row>
    <row r="37" spans="1:3">
      <c r="A37" s="5" t="s">
        <v>202</v>
      </c>
      <c r="B37" s="12">
        <f>(Rozpočet!E69)</f>
        <v>0</v>
      </c>
      <c r="C37" s="12">
        <f>(Rozpočet!G69)</f>
        <v>0</v>
      </c>
    </row>
    <row r="38" spans="1:3">
      <c r="A38" s="5" t="s">
        <v>203</v>
      </c>
      <c r="B38" s="12">
        <f>(Rozpočet!E91)</f>
        <v>0</v>
      </c>
      <c r="C38" s="12">
        <f>(Rozpočet!G91)</f>
        <v>0</v>
      </c>
    </row>
    <row r="39" spans="1:3">
      <c r="A39" s="5" t="s">
        <v>204</v>
      </c>
      <c r="B39" s="12">
        <f>(Rozpočet!E104)</f>
        <v>0</v>
      </c>
      <c r="C39" s="12">
        <f>(Rozpočet!G104)</f>
        <v>0</v>
      </c>
    </row>
    <row r="40" spans="1:3">
      <c r="A40" s="5" t="s">
        <v>158</v>
      </c>
      <c r="B40" s="12">
        <f>(Rozpočet!E118)</f>
        <v>0</v>
      </c>
      <c r="C40" s="12">
        <f>(Rozpočet!G118)</f>
        <v>0</v>
      </c>
    </row>
    <row r="41" spans="1:3">
      <c r="A41" s="5" t="s">
        <v>5</v>
      </c>
      <c r="B41" s="12"/>
      <c r="C41" s="1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9"/>
  <sheetViews>
    <sheetView tabSelected="1" workbookViewId="0">
      <selection activeCell="C42" sqref="C42"/>
    </sheetView>
  </sheetViews>
  <sheetFormatPr defaultRowHeight="15"/>
  <cols>
    <col min="1" max="1" width="43.28515625" style="22" customWidth="1"/>
    <col min="2" max="2" width="4" style="1" bestFit="1" customWidth="1"/>
    <col min="3" max="3" width="6.42578125" style="9" bestFit="1" customWidth="1"/>
    <col min="4" max="4" width="8.8554687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8.85546875" style="9" bestFit="1" customWidth="1"/>
    <col min="9" max="9" width="11.42578125" style="9" bestFit="1" customWidth="1"/>
    <col min="10" max="10" width="0" style="8" hidden="1" customWidth="1"/>
  </cols>
  <sheetData>
    <row r="1" spans="1:9">
      <c r="A1" s="7" t="s">
        <v>0</v>
      </c>
      <c r="B1" s="2" t="s">
        <v>43</v>
      </c>
      <c r="C1" s="10" t="s">
        <v>44</v>
      </c>
      <c r="D1" s="10" t="s">
        <v>45</v>
      </c>
      <c r="E1" s="10" t="s">
        <v>46</v>
      </c>
      <c r="F1" s="10" t="s">
        <v>47</v>
      </c>
      <c r="G1" s="10" t="s">
        <v>48</v>
      </c>
      <c r="H1" s="10" t="s">
        <v>49</v>
      </c>
      <c r="I1" s="10" t="s">
        <v>50</v>
      </c>
    </row>
    <row r="2" spans="1:9">
      <c r="A2" s="18" t="s">
        <v>51</v>
      </c>
      <c r="B2" s="3" t="s">
        <v>5</v>
      </c>
      <c r="C2" s="11"/>
      <c r="D2" s="11"/>
      <c r="E2" s="11"/>
      <c r="F2" s="11"/>
      <c r="G2" s="11"/>
      <c r="H2" s="11"/>
      <c r="I2" s="11"/>
    </row>
    <row r="3" spans="1:9">
      <c r="A3" s="19" t="s">
        <v>52</v>
      </c>
      <c r="B3" s="5" t="s">
        <v>53</v>
      </c>
      <c r="C3" s="12">
        <v>1</v>
      </c>
      <c r="D3" s="12">
        <v>0</v>
      </c>
      <c r="E3" s="12">
        <f>C3*D3</f>
        <v>0</v>
      </c>
      <c r="F3" s="12">
        <v>0</v>
      </c>
      <c r="G3" s="12">
        <f>C3*F3</f>
        <v>0</v>
      </c>
      <c r="H3" s="12">
        <f t="shared" ref="H3:I6" si="0">D3+F3</f>
        <v>0</v>
      </c>
      <c r="I3" s="12">
        <f t="shared" si="0"/>
        <v>0</v>
      </c>
    </row>
    <row r="4" spans="1:9">
      <c r="A4" s="19" t="s">
        <v>210</v>
      </c>
      <c r="B4" s="5" t="s">
        <v>53</v>
      </c>
      <c r="C4" s="12">
        <v>1</v>
      </c>
      <c r="D4" s="12">
        <v>0</v>
      </c>
      <c r="E4" s="12">
        <f>C4*D4</f>
        <v>0</v>
      </c>
      <c r="F4" s="12">
        <v>0</v>
      </c>
      <c r="G4" s="12">
        <f>C4*F4</f>
        <v>0</v>
      </c>
      <c r="H4" s="12">
        <f t="shared" si="0"/>
        <v>0</v>
      </c>
      <c r="I4" s="12">
        <f t="shared" si="0"/>
        <v>0</v>
      </c>
    </row>
    <row r="5" spans="1:9">
      <c r="A5" s="19" t="s">
        <v>54</v>
      </c>
      <c r="B5" s="5" t="s">
        <v>53</v>
      </c>
      <c r="C5" s="12">
        <v>4</v>
      </c>
      <c r="D5" s="12">
        <v>0</v>
      </c>
      <c r="E5" s="12">
        <f>C5*D5</f>
        <v>0</v>
      </c>
      <c r="F5" s="12">
        <v>0</v>
      </c>
      <c r="G5" s="12">
        <f>C5*F5</f>
        <v>0</v>
      </c>
      <c r="H5" s="12">
        <f t="shared" si="0"/>
        <v>0</v>
      </c>
      <c r="I5" s="12">
        <f t="shared" si="0"/>
        <v>0</v>
      </c>
    </row>
    <row r="6" spans="1:9">
      <c r="A6" s="19" t="s">
        <v>55</v>
      </c>
      <c r="B6" s="5" t="s">
        <v>53</v>
      </c>
      <c r="C6" s="12">
        <v>1</v>
      </c>
      <c r="D6" s="12">
        <v>0</v>
      </c>
      <c r="E6" s="12">
        <f>C6*D6</f>
        <v>0</v>
      </c>
      <c r="F6" s="12">
        <v>0</v>
      </c>
      <c r="G6" s="12">
        <f>C6*F6</f>
        <v>0</v>
      </c>
      <c r="H6" s="12">
        <f t="shared" si="0"/>
        <v>0</v>
      </c>
      <c r="I6" s="12">
        <f t="shared" si="0"/>
        <v>0</v>
      </c>
    </row>
    <row r="7" spans="1:9">
      <c r="A7" s="18" t="s">
        <v>56</v>
      </c>
      <c r="B7" s="3" t="s">
        <v>5</v>
      </c>
      <c r="C7" s="11"/>
      <c r="D7" s="11"/>
      <c r="E7" s="11">
        <f>SUM(E3:E6)</f>
        <v>0</v>
      </c>
      <c r="F7" s="11"/>
      <c r="G7" s="11">
        <f>SUM(G3:G6)</f>
        <v>0</v>
      </c>
      <c r="H7" s="11"/>
      <c r="I7" s="11">
        <f>SUM(I3:I6)</f>
        <v>0</v>
      </c>
    </row>
    <row r="8" spans="1:9">
      <c r="A8" s="18" t="s">
        <v>57</v>
      </c>
      <c r="B8" s="3" t="s">
        <v>5</v>
      </c>
      <c r="C8" s="11"/>
      <c r="D8" s="11"/>
      <c r="E8" s="11"/>
      <c r="F8" s="11"/>
      <c r="G8" s="11"/>
      <c r="H8" s="11"/>
      <c r="I8" s="11"/>
    </row>
    <row r="9" spans="1:9">
      <c r="A9" s="20" t="s">
        <v>58</v>
      </c>
      <c r="B9" s="4" t="s">
        <v>5</v>
      </c>
      <c r="C9" s="13"/>
      <c r="D9" s="13"/>
      <c r="E9" s="13"/>
      <c r="F9" s="13"/>
      <c r="G9" s="13"/>
      <c r="H9" s="13"/>
      <c r="I9" s="13"/>
    </row>
    <row r="10" spans="1:9">
      <c r="A10" s="21" t="s">
        <v>59</v>
      </c>
      <c r="B10" s="14" t="s">
        <v>5</v>
      </c>
      <c r="C10" s="15"/>
      <c r="D10" s="15"/>
      <c r="E10" s="15"/>
      <c r="F10" s="15"/>
      <c r="G10" s="15"/>
      <c r="H10" s="15"/>
      <c r="I10" s="15"/>
    </row>
    <row r="11" spans="1:9">
      <c r="A11" s="19" t="s">
        <v>60</v>
      </c>
      <c r="B11" s="5" t="s">
        <v>53</v>
      </c>
      <c r="C11" s="12">
        <v>4</v>
      </c>
      <c r="D11" s="12">
        <v>0</v>
      </c>
      <c r="E11" s="12">
        <f t="shared" ref="E11:E17" si="1">C11*D11</f>
        <v>0</v>
      </c>
      <c r="F11" s="12">
        <v>0</v>
      </c>
      <c r="G11" s="12">
        <f t="shared" ref="G11:G17" si="2">C11*F11</f>
        <v>0</v>
      </c>
      <c r="H11" s="12">
        <f t="shared" ref="H11:I17" si="3">D11+F11</f>
        <v>0</v>
      </c>
      <c r="I11" s="12">
        <f t="shared" si="3"/>
        <v>0</v>
      </c>
    </row>
    <row r="12" spans="1:9">
      <c r="A12" s="19" t="s">
        <v>61</v>
      </c>
      <c r="B12" s="5" t="s">
        <v>53</v>
      </c>
      <c r="C12" s="12">
        <v>9</v>
      </c>
      <c r="D12" s="12">
        <v>0</v>
      </c>
      <c r="E12" s="12">
        <f t="shared" si="1"/>
        <v>0</v>
      </c>
      <c r="F12" s="12">
        <v>0</v>
      </c>
      <c r="G12" s="12">
        <f t="shared" si="2"/>
        <v>0</v>
      </c>
      <c r="H12" s="12">
        <f t="shared" si="3"/>
        <v>0</v>
      </c>
      <c r="I12" s="12">
        <f t="shared" si="3"/>
        <v>0</v>
      </c>
    </row>
    <row r="13" spans="1:9">
      <c r="A13" s="19" t="s">
        <v>62</v>
      </c>
      <c r="B13" s="5" t="s">
        <v>53</v>
      </c>
      <c r="C13" s="12">
        <v>2</v>
      </c>
      <c r="D13" s="12">
        <v>0</v>
      </c>
      <c r="E13" s="12">
        <f t="shared" si="1"/>
        <v>0</v>
      </c>
      <c r="F13" s="12">
        <v>0</v>
      </c>
      <c r="G13" s="12">
        <f t="shared" si="2"/>
        <v>0</v>
      </c>
      <c r="H13" s="12">
        <f t="shared" si="3"/>
        <v>0</v>
      </c>
      <c r="I13" s="12">
        <f t="shared" si="3"/>
        <v>0</v>
      </c>
    </row>
    <row r="14" spans="1:9">
      <c r="A14" s="19" t="s">
        <v>63</v>
      </c>
      <c r="B14" s="5" t="s">
        <v>53</v>
      </c>
      <c r="C14" s="12">
        <v>10</v>
      </c>
      <c r="D14" s="12">
        <v>0</v>
      </c>
      <c r="E14" s="12">
        <f t="shared" si="1"/>
        <v>0</v>
      </c>
      <c r="F14" s="12">
        <v>0</v>
      </c>
      <c r="G14" s="12">
        <f t="shared" si="2"/>
        <v>0</v>
      </c>
      <c r="H14" s="12">
        <f t="shared" si="3"/>
        <v>0</v>
      </c>
      <c r="I14" s="12">
        <f t="shared" si="3"/>
        <v>0</v>
      </c>
    </row>
    <row r="15" spans="1:9">
      <c r="A15" s="19" t="s">
        <v>64</v>
      </c>
      <c r="B15" s="5" t="s">
        <v>53</v>
      </c>
      <c r="C15" s="12">
        <v>6</v>
      </c>
      <c r="D15" s="12">
        <v>0</v>
      </c>
      <c r="E15" s="12">
        <f t="shared" si="1"/>
        <v>0</v>
      </c>
      <c r="F15" s="12">
        <v>0</v>
      </c>
      <c r="G15" s="12">
        <f t="shared" si="2"/>
        <v>0</v>
      </c>
      <c r="H15" s="12">
        <f t="shared" si="3"/>
        <v>0</v>
      </c>
      <c r="I15" s="12">
        <f t="shared" si="3"/>
        <v>0</v>
      </c>
    </row>
    <row r="16" spans="1:9">
      <c r="A16" s="19" t="s">
        <v>65</v>
      </c>
      <c r="B16" s="5" t="s">
        <v>53</v>
      </c>
      <c r="C16" s="12">
        <v>5</v>
      </c>
      <c r="D16" s="12">
        <v>0</v>
      </c>
      <c r="E16" s="12">
        <f t="shared" si="1"/>
        <v>0</v>
      </c>
      <c r="F16" s="12">
        <v>0</v>
      </c>
      <c r="G16" s="12">
        <f t="shared" si="2"/>
        <v>0</v>
      </c>
      <c r="H16" s="12">
        <f t="shared" si="3"/>
        <v>0</v>
      </c>
      <c r="I16" s="12">
        <f t="shared" si="3"/>
        <v>0</v>
      </c>
    </row>
    <row r="17" spans="1:9">
      <c r="A17" s="19" t="s">
        <v>66</v>
      </c>
      <c r="B17" s="5" t="s">
        <v>53</v>
      </c>
      <c r="C17" s="12">
        <v>36</v>
      </c>
      <c r="D17" s="12">
        <v>0</v>
      </c>
      <c r="E17" s="12">
        <f t="shared" si="1"/>
        <v>0</v>
      </c>
      <c r="F17" s="12">
        <v>0</v>
      </c>
      <c r="G17" s="12">
        <f t="shared" si="2"/>
        <v>0</v>
      </c>
      <c r="H17" s="12">
        <f t="shared" si="3"/>
        <v>0</v>
      </c>
      <c r="I17" s="12">
        <f t="shared" si="3"/>
        <v>0</v>
      </c>
    </row>
    <row r="18" spans="1:9" ht="26.25">
      <c r="A18" s="21" t="s">
        <v>67</v>
      </c>
      <c r="B18" s="14" t="s">
        <v>5</v>
      </c>
      <c r="C18" s="15"/>
      <c r="D18" s="15"/>
      <c r="E18" s="15"/>
      <c r="F18" s="15"/>
      <c r="G18" s="15"/>
      <c r="H18" s="15"/>
      <c r="I18" s="15"/>
    </row>
    <row r="19" spans="1:9" ht="24.75">
      <c r="A19" s="19" t="s">
        <v>68</v>
      </c>
      <c r="B19" s="5" t="s">
        <v>53</v>
      </c>
      <c r="C19" s="12">
        <v>15</v>
      </c>
      <c r="D19" s="12">
        <v>0</v>
      </c>
      <c r="E19" s="12">
        <f>C19*D19</f>
        <v>0</v>
      </c>
      <c r="F19" s="12">
        <v>0</v>
      </c>
      <c r="G19" s="12">
        <f>C19*F19</f>
        <v>0</v>
      </c>
      <c r="H19" s="12">
        <f>D19+F19</f>
        <v>0</v>
      </c>
      <c r="I19" s="12">
        <f>E19+G19</f>
        <v>0</v>
      </c>
    </row>
    <row r="20" spans="1:9" ht="26.25">
      <c r="A20" s="21" t="s">
        <v>69</v>
      </c>
      <c r="B20" s="14" t="s">
        <v>5</v>
      </c>
      <c r="C20" s="15"/>
      <c r="D20" s="15"/>
      <c r="E20" s="15"/>
      <c r="F20" s="15"/>
      <c r="G20" s="15"/>
      <c r="H20" s="15"/>
      <c r="I20" s="15"/>
    </row>
    <row r="21" spans="1:9">
      <c r="A21" s="19" t="s">
        <v>70</v>
      </c>
      <c r="B21" s="5" t="s">
        <v>53</v>
      </c>
      <c r="C21" s="12">
        <v>21</v>
      </c>
      <c r="D21" s="12">
        <v>0</v>
      </c>
      <c r="E21" s="12">
        <f>C21*D21</f>
        <v>0</v>
      </c>
      <c r="F21" s="12">
        <v>0</v>
      </c>
      <c r="G21" s="12">
        <f>C21*F21</f>
        <v>0</v>
      </c>
      <c r="H21" s="12">
        <f>D21+F21</f>
        <v>0</v>
      </c>
      <c r="I21" s="12">
        <f>E21+G21</f>
        <v>0</v>
      </c>
    </row>
    <row r="22" spans="1:9">
      <c r="A22" s="20" t="s">
        <v>71</v>
      </c>
      <c r="B22" s="4" t="s">
        <v>5</v>
      </c>
      <c r="C22" s="13"/>
      <c r="D22" s="13"/>
      <c r="E22" s="13">
        <f>SUM(E10:E21)</f>
        <v>0</v>
      </c>
      <c r="F22" s="13"/>
      <c r="G22" s="13">
        <f>SUM(G10:G21)</f>
        <v>0</v>
      </c>
      <c r="H22" s="13"/>
      <c r="I22" s="13">
        <f>SUM(I10:I21)</f>
        <v>0</v>
      </c>
    </row>
    <row r="23" spans="1:9">
      <c r="A23" s="20" t="s">
        <v>72</v>
      </c>
      <c r="B23" s="4" t="s">
        <v>5</v>
      </c>
      <c r="C23" s="13"/>
      <c r="D23" s="13"/>
      <c r="E23" s="13"/>
      <c r="F23" s="13"/>
      <c r="G23" s="13"/>
      <c r="H23" s="13"/>
      <c r="I23" s="13"/>
    </row>
    <row r="24" spans="1:9" ht="24.75">
      <c r="A24" s="19" t="s">
        <v>73</v>
      </c>
      <c r="B24" s="5" t="s">
        <v>53</v>
      </c>
      <c r="C24" s="12">
        <v>11</v>
      </c>
      <c r="D24" s="12">
        <v>0</v>
      </c>
      <c r="E24" s="12">
        <f>C24*D24</f>
        <v>0</v>
      </c>
      <c r="F24" s="12">
        <v>0</v>
      </c>
      <c r="G24" s="12">
        <f>C24*F24</f>
        <v>0</v>
      </c>
      <c r="H24" s="12">
        <f t="shared" ref="H24:I26" si="4">D24+F24</f>
        <v>0</v>
      </c>
      <c r="I24" s="12">
        <f t="shared" si="4"/>
        <v>0</v>
      </c>
    </row>
    <row r="25" spans="1:9">
      <c r="A25" s="19" t="s">
        <v>74</v>
      </c>
      <c r="B25" s="5" t="s">
        <v>53</v>
      </c>
      <c r="C25" s="12">
        <v>4</v>
      </c>
      <c r="D25" s="12">
        <v>0</v>
      </c>
      <c r="E25" s="12">
        <f>C25*D25</f>
        <v>0</v>
      </c>
      <c r="F25" s="12">
        <v>0</v>
      </c>
      <c r="G25" s="12">
        <f>C25*F25</f>
        <v>0</v>
      </c>
      <c r="H25" s="12">
        <f t="shared" si="4"/>
        <v>0</v>
      </c>
      <c r="I25" s="12">
        <f t="shared" si="4"/>
        <v>0</v>
      </c>
    </row>
    <row r="26" spans="1:9" ht="24.75">
      <c r="A26" s="19" t="s">
        <v>75</v>
      </c>
      <c r="B26" s="5" t="s">
        <v>53</v>
      </c>
      <c r="C26" s="12">
        <v>5</v>
      </c>
      <c r="D26" s="12">
        <v>0</v>
      </c>
      <c r="E26" s="12">
        <f>C26*D26</f>
        <v>0</v>
      </c>
      <c r="F26" s="12">
        <v>0</v>
      </c>
      <c r="G26" s="12">
        <f>C26*F26</f>
        <v>0</v>
      </c>
      <c r="H26" s="12">
        <f t="shared" si="4"/>
        <v>0</v>
      </c>
      <c r="I26" s="12">
        <f t="shared" si="4"/>
        <v>0</v>
      </c>
    </row>
    <row r="27" spans="1:9">
      <c r="A27" s="21" t="s">
        <v>76</v>
      </c>
      <c r="B27" s="14" t="s">
        <v>5</v>
      </c>
      <c r="C27" s="15"/>
      <c r="D27" s="15"/>
      <c r="E27" s="15"/>
      <c r="F27" s="15"/>
      <c r="G27" s="15"/>
      <c r="H27" s="15"/>
      <c r="I27" s="15"/>
    </row>
    <row r="28" spans="1:9" ht="24.75">
      <c r="A28" s="19" t="s">
        <v>77</v>
      </c>
      <c r="B28" s="5" t="s">
        <v>53</v>
      </c>
      <c r="C28" s="12">
        <v>9</v>
      </c>
      <c r="D28" s="12">
        <v>0</v>
      </c>
      <c r="E28" s="12">
        <f>C28*D28</f>
        <v>0</v>
      </c>
      <c r="F28" s="12">
        <v>0</v>
      </c>
      <c r="G28" s="12">
        <f>C28*F28</f>
        <v>0</v>
      </c>
      <c r="H28" s="12">
        <f>D28+F28</f>
        <v>0</v>
      </c>
      <c r="I28" s="12">
        <f>E28+G28</f>
        <v>0</v>
      </c>
    </row>
    <row r="29" spans="1:9">
      <c r="A29" s="21" t="s">
        <v>78</v>
      </c>
      <c r="B29" s="14" t="s">
        <v>5</v>
      </c>
      <c r="C29" s="15"/>
      <c r="D29" s="15"/>
      <c r="E29" s="15"/>
      <c r="F29" s="15"/>
      <c r="G29" s="15"/>
      <c r="H29" s="15"/>
      <c r="I29" s="15"/>
    </row>
    <row r="30" spans="1:9" ht="24.75">
      <c r="A30" s="19" t="s">
        <v>79</v>
      </c>
      <c r="B30" s="5" t="s">
        <v>53</v>
      </c>
      <c r="C30" s="12">
        <v>20</v>
      </c>
      <c r="D30" s="12">
        <v>0</v>
      </c>
      <c r="E30" s="12">
        <f>C30*D30</f>
        <v>0</v>
      </c>
      <c r="F30" s="12">
        <v>0</v>
      </c>
      <c r="G30" s="12">
        <f>C30*F30</f>
        <v>0</v>
      </c>
      <c r="H30" s="12">
        <f>D30+F30</f>
        <v>0</v>
      </c>
      <c r="I30" s="12">
        <f>E30+G30</f>
        <v>0</v>
      </c>
    </row>
    <row r="31" spans="1:9" ht="24.75">
      <c r="A31" s="19" t="s">
        <v>80</v>
      </c>
      <c r="B31" s="5" t="s">
        <v>53</v>
      </c>
      <c r="C31" s="12">
        <v>10</v>
      </c>
      <c r="D31" s="12">
        <v>0</v>
      </c>
      <c r="E31" s="12">
        <f>C31*D31</f>
        <v>0</v>
      </c>
      <c r="F31" s="12">
        <v>0</v>
      </c>
      <c r="G31" s="12">
        <f>C31*F31</f>
        <v>0</v>
      </c>
      <c r="H31" s="12">
        <f>D31+F31</f>
        <v>0</v>
      </c>
      <c r="I31" s="12">
        <f>E31+G31</f>
        <v>0</v>
      </c>
    </row>
    <row r="32" spans="1:9" ht="26.25">
      <c r="A32" s="21" t="s">
        <v>81</v>
      </c>
      <c r="B32" s="14" t="s">
        <v>5</v>
      </c>
      <c r="C32" s="15"/>
      <c r="D32" s="15"/>
      <c r="E32" s="15"/>
      <c r="F32" s="15"/>
      <c r="G32" s="15"/>
      <c r="H32" s="15"/>
      <c r="I32" s="15"/>
    </row>
    <row r="33" spans="1:9" ht="24.75">
      <c r="A33" s="19" t="s">
        <v>82</v>
      </c>
      <c r="B33" s="5" t="s">
        <v>53</v>
      </c>
      <c r="C33" s="12">
        <v>4</v>
      </c>
      <c r="D33" s="12">
        <v>0</v>
      </c>
      <c r="E33" s="12">
        <f>C33*D33</f>
        <v>0</v>
      </c>
      <c r="F33" s="12">
        <v>0</v>
      </c>
      <c r="G33" s="12">
        <f>C33*F33</f>
        <v>0</v>
      </c>
      <c r="H33" s="12">
        <f>D33+F33</f>
        <v>0</v>
      </c>
      <c r="I33" s="12">
        <f>E33+G33</f>
        <v>0</v>
      </c>
    </row>
    <row r="34" spans="1:9">
      <c r="A34" s="20" t="s">
        <v>83</v>
      </c>
      <c r="B34" s="4" t="s">
        <v>5</v>
      </c>
      <c r="C34" s="13"/>
      <c r="D34" s="13"/>
      <c r="E34" s="13">
        <f>SUM(E24:E33)</f>
        <v>0</v>
      </c>
      <c r="F34" s="13"/>
      <c r="G34" s="13">
        <f>SUM(G24:G33)</f>
        <v>0</v>
      </c>
      <c r="H34" s="13"/>
      <c r="I34" s="13">
        <f>SUM(I24:I33)</f>
        <v>0</v>
      </c>
    </row>
    <row r="35" spans="1:9">
      <c r="A35" s="20" t="s">
        <v>84</v>
      </c>
      <c r="B35" s="4" t="s">
        <v>5</v>
      </c>
      <c r="C35" s="13"/>
      <c r="D35" s="13"/>
      <c r="E35" s="13"/>
      <c r="F35" s="13"/>
      <c r="G35" s="13"/>
      <c r="H35" s="13"/>
      <c r="I35" s="13"/>
    </row>
    <row r="36" spans="1:9">
      <c r="A36" s="21" t="s">
        <v>85</v>
      </c>
      <c r="B36" s="14" t="s">
        <v>5</v>
      </c>
      <c r="C36" s="15"/>
      <c r="D36" s="15"/>
      <c r="E36" s="15"/>
      <c r="F36" s="15"/>
      <c r="G36" s="15"/>
      <c r="H36" s="15"/>
      <c r="I36" s="15"/>
    </row>
    <row r="37" spans="1:9">
      <c r="A37" s="19" t="s">
        <v>86</v>
      </c>
      <c r="B37" s="5" t="s">
        <v>87</v>
      </c>
      <c r="C37" s="12">
        <v>150</v>
      </c>
      <c r="D37" s="12">
        <v>0</v>
      </c>
      <c r="E37" s="12">
        <f>C37*D37</f>
        <v>0</v>
      </c>
      <c r="F37" s="12">
        <v>0</v>
      </c>
      <c r="G37" s="12">
        <f>C37*F37</f>
        <v>0</v>
      </c>
      <c r="H37" s="12">
        <f>D37+F37</f>
        <v>0</v>
      </c>
      <c r="I37" s="12">
        <f>E37+G37</f>
        <v>0</v>
      </c>
    </row>
    <row r="38" spans="1:9">
      <c r="A38" s="19" t="s">
        <v>88</v>
      </c>
      <c r="B38" s="5" t="s">
        <v>87</v>
      </c>
      <c r="C38" s="12">
        <v>45</v>
      </c>
      <c r="D38" s="12">
        <v>0</v>
      </c>
      <c r="E38" s="12">
        <f>C38*D38</f>
        <v>0</v>
      </c>
      <c r="F38" s="12">
        <v>0</v>
      </c>
      <c r="G38" s="12">
        <f>C38*F38</f>
        <v>0</v>
      </c>
      <c r="H38" s="12">
        <f>D38+F38</f>
        <v>0</v>
      </c>
      <c r="I38" s="12">
        <f>E38+G38</f>
        <v>0</v>
      </c>
    </row>
    <row r="39" spans="1:9">
      <c r="A39" s="21" t="s">
        <v>89</v>
      </c>
      <c r="B39" s="14" t="s">
        <v>5</v>
      </c>
      <c r="C39" s="15"/>
      <c r="D39" s="15"/>
      <c r="E39" s="15"/>
      <c r="F39" s="15"/>
      <c r="G39" s="15"/>
      <c r="H39" s="15"/>
      <c r="I39" s="15"/>
    </row>
    <row r="40" spans="1:9">
      <c r="A40" s="19" t="s">
        <v>90</v>
      </c>
      <c r="B40" s="5" t="s">
        <v>87</v>
      </c>
      <c r="C40" s="12">
        <v>160</v>
      </c>
      <c r="D40" s="12">
        <v>0</v>
      </c>
      <c r="E40" s="12">
        <f>C40*D40</f>
        <v>0</v>
      </c>
      <c r="F40" s="12">
        <v>0</v>
      </c>
      <c r="G40" s="12">
        <f>C40*F40</f>
        <v>0</v>
      </c>
      <c r="H40" s="12">
        <f t="shared" ref="H40:I43" si="5">D40+F40</f>
        <v>0</v>
      </c>
      <c r="I40" s="12">
        <f t="shared" si="5"/>
        <v>0</v>
      </c>
    </row>
    <row r="41" spans="1:9">
      <c r="A41" s="19" t="s">
        <v>91</v>
      </c>
      <c r="B41" s="5" t="s">
        <v>87</v>
      </c>
      <c r="C41" s="12">
        <v>480</v>
      </c>
      <c r="D41" s="12">
        <v>0</v>
      </c>
      <c r="E41" s="12">
        <f>C41*D41</f>
        <v>0</v>
      </c>
      <c r="F41" s="12">
        <v>0</v>
      </c>
      <c r="G41" s="12">
        <f>C41*F41</f>
        <v>0</v>
      </c>
      <c r="H41" s="12">
        <f t="shared" si="5"/>
        <v>0</v>
      </c>
      <c r="I41" s="12">
        <f t="shared" si="5"/>
        <v>0</v>
      </c>
    </row>
    <row r="42" spans="1:9">
      <c r="A42" s="19" t="s">
        <v>92</v>
      </c>
      <c r="B42" s="5" t="s">
        <v>87</v>
      </c>
      <c r="C42" s="12">
        <v>380</v>
      </c>
      <c r="D42" s="12">
        <v>0</v>
      </c>
      <c r="E42" s="12">
        <f>C42*D42</f>
        <v>0</v>
      </c>
      <c r="F42" s="12">
        <v>0</v>
      </c>
      <c r="G42" s="12">
        <f>C42*F42</f>
        <v>0</v>
      </c>
      <c r="H42" s="12">
        <f t="shared" si="5"/>
        <v>0</v>
      </c>
      <c r="I42" s="12">
        <f t="shared" si="5"/>
        <v>0</v>
      </c>
    </row>
    <row r="43" spans="1:9">
      <c r="A43" s="19" t="s">
        <v>93</v>
      </c>
      <c r="B43" s="5" t="s">
        <v>87</v>
      </c>
      <c r="C43" s="12">
        <v>45</v>
      </c>
      <c r="D43" s="12">
        <v>0</v>
      </c>
      <c r="E43" s="12">
        <f>C43*D43</f>
        <v>0</v>
      </c>
      <c r="F43" s="12">
        <v>0</v>
      </c>
      <c r="G43" s="12">
        <f>C43*F43</f>
        <v>0</v>
      </c>
      <c r="H43" s="12">
        <f t="shared" si="5"/>
        <v>0</v>
      </c>
      <c r="I43" s="12">
        <f t="shared" si="5"/>
        <v>0</v>
      </c>
    </row>
    <row r="44" spans="1:9">
      <c r="A44" s="21" t="s">
        <v>94</v>
      </c>
      <c r="B44" s="14" t="s">
        <v>5</v>
      </c>
      <c r="C44" s="15"/>
      <c r="D44" s="15"/>
      <c r="E44" s="15"/>
      <c r="F44" s="15"/>
      <c r="G44" s="15"/>
      <c r="H44" s="15"/>
      <c r="I44" s="15"/>
    </row>
    <row r="45" spans="1:9">
      <c r="A45" s="19" t="s">
        <v>95</v>
      </c>
      <c r="B45" s="5" t="s">
        <v>53</v>
      </c>
      <c r="C45" s="12">
        <v>100</v>
      </c>
      <c r="D45" s="12">
        <v>0</v>
      </c>
      <c r="E45" s="12">
        <f>C45*D45</f>
        <v>0</v>
      </c>
      <c r="F45" s="12">
        <v>0</v>
      </c>
      <c r="G45" s="12">
        <f>C45*F45</f>
        <v>0</v>
      </c>
      <c r="H45" s="12">
        <f>D45+F45</f>
        <v>0</v>
      </c>
      <c r="I45" s="12">
        <f>E45+G45</f>
        <v>0</v>
      </c>
    </row>
    <row r="46" spans="1:9">
      <c r="A46" s="19" t="s">
        <v>96</v>
      </c>
      <c r="B46" s="5" t="s">
        <v>53</v>
      </c>
      <c r="C46" s="12">
        <v>10</v>
      </c>
      <c r="D46" s="12">
        <v>0</v>
      </c>
      <c r="E46" s="12">
        <f>C46*D46</f>
        <v>0</v>
      </c>
      <c r="F46" s="12">
        <v>0</v>
      </c>
      <c r="G46" s="12">
        <f>C46*F46</f>
        <v>0</v>
      </c>
      <c r="H46" s="12">
        <f>D46+F46</f>
        <v>0</v>
      </c>
      <c r="I46" s="12">
        <f>E46+G46</f>
        <v>0</v>
      </c>
    </row>
    <row r="47" spans="1:9">
      <c r="A47" s="21" t="s">
        <v>97</v>
      </c>
      <c r="B47" s="14" t="s">
        <v>5</v>
      </c>
      <c r="C47" s="15"/>
      <c r="D47" s="15"/>
      <c r="E47" s="15"/>
      <c r="F47" s="15"/>
      <c r="G47" s="15"/>
      <c r="H47" s="15"/>
      <c r="I47" s="15"/>
    </row>
    <row r="48" spans="1:9">
      <c r="A48" s="21" t="s">
        <v>98</v>
      </c>
      <c r="B48" s="14" t="s">
        <v>5</v>
      </c>
      <c r="C48" s="15"/>
      <c r="D48" s="15"/>
      <c r="E48" s="15"/>
      <c r="F48" s="15"/>
      <c r="G48" s="15"/>
      <c r="H48" s="15"/>
      <c r="I48" s="15"/>
    </row>
    <row r="49" spans="1:9">
      <c r="A49" s="19" t="s">
        <v>99</v>
      </c>
      <c r="B49" s="5" t="s">
        <v>53</v>
      </c>
      <c r="C49" s="12">
        <v>2</v>
      </c>
      <c r="D49" s="12">
        <v>0</v>
      </c>
      <c r="E49" s="12">
        <f>C49*D49</f>
        <v>0</v>
      </c>
      <c r="F49" s="12">
        <v>0</v>
      </c>
      <c r="G49" s="12">
        <f>C49*F49</f>
        <v>0</v>
      </c>
      <c r="H49" s="12">
        <f>D49+F49</f>
        <v>0</v>
      </c>
      <c r="I49" s="12">
        <f>E49+G49</f>
        <v>0</v>
      </c>
    </row>
    <row r="50" spans="1:9">
      <c r="A50" s="21" t="s">
        <v>100</v>
      </c>
      <c r="B50" s="14" t="s">
        <v>5</v>
      </c>
      <c r="C50" s="15"/>
      <c r="D50" s="15"/>
      <c r="E50" s="15"/>
      <c r="F50" s="15"/>
      <c r="G50" s="15"/>
      <c r="H50" s="15"/>
      <c r="I50" s="15"/>
    </row>
    <row r="51" spans="1:9">
      <c r="A51" s="19" t="s">
        <v>101</v>
      </c>
      <c r="B51" s="5" t="s">
        <v>87</v>
      </c>
      <c r="C51" s="12">
        <v>45</v>
      </c>
      <c r="D51" s="12">
        <v>0</v>
      </c>
      <c r="E51" s="12">
        <f>C51*D51</f>
        <v>0</v>
      </c>
      <c r="F51" s="12">
        <v>0</v>
      </c>
      <c r="G51" s="12">
        <f>C51*F51</f>
        <v>0</v>
      </c>
      <c r="H51" s="12">
        <f>D51+F51</f>
        <v>0</v>
      </c>
      <c r="I51" s="12">
        <f>E51+G51</f>
        <v>0</v>
      </c>
    </row>
    <row r="52" spans="1:9">
      <c r="A52" s="20" t="s">
        <v>102</v>
      </c>
      <c r="B52" s="4" t="s">
        <v>5</v>
      </c>
      <c r="C52" s="13"/>
      <c r="D52" s="13"/>
      <c r="E52" s="13">
        <f>SUM(E36:E51)</f>
        <v>0</v>
      </c>
      <c r="F52" s="13"/>
      <c r="G52" s="13">
        <f>SUM(G36:G51)</f>
        <v>0</v>
      </c>
      <c r="H52" s="13"/>
      <c r="I52" s="13">
        <f>SUM(I36:I51)</f>
        <v>0</v>
      </c>
    </row>
    <row r="53" spans="1:9">
      <c r="A53" s="20" t="s">
        <v>103</v>
      </c>
      <c r="B53" s="4" t="s">
        <v>5</v>
      </c>
      <c r="C53" s="13"/>
      <c r="D53" s="13"/>
      <c r="E53" s="13"/>
      <c r="F53" s="13"/>
      <c r="G53" s="13"/>
      <c r="H53" s="13"/>
      <c r="I53" s="13"/>
    </row>
    <row r="54" spans="1:9">
      <c r="A54" s="19" t="s">
        <v>104</v>
      </c>
      <c r="B54" s="5" t="s">
        <v>53</v>
      </c>
      <c r="C54" s="12">
        <v>31</v>
      </c>
      <c r="D54" s="12">
        <v>0</v>
      </c>
      <c r="E54" s="12">
        <f>C54*D54</f>
        <v>0</v>
      </c>
      <c r="F54" s="12">
        <v>0</v>
      </c>
      <c r="G54" s="12">
        <f>C54*F54</f>
        <v>0</v>
      </c>
      <c r="H54" s="12">
        <f t="shared" ref="H54:I56" si="6">D54+F54</f>
        <v>0</v>
      </c>
      <c r="I54" s="12">
        <f t="shared" si="6"/>
        <v>0</v>
      </c>
    </row>
    <row r="55" spans="1:9">
      <c r="A55" s="19" t="s">
        <v>105</v>
      </c>
      <c r="B55" s="5" t="s">
        <v>53</v>
      </c>
      <c r="C55" s="12">
        <v>10</v>
      </c>
      <c r="D55" s="12">
        <v>0</v>
      </c>
      <c r="E55" s="12">
        <f>C55*D55</f>
        <v>0</v>
      </c>
      <c r="F55" s="12">
        <v>0</v>
      </c>
      <c r="G55" s="12">
        <f>C55*F55</f>
        <v>0</v>
      </c>
      <c r="H55" s="12">
        <f t="shared" si="6"/>
        <v>0</v>
      </c>
      <c r="I55" s="12">
        <f t="shared" si="6"/>
        <v>0</v>
      </c>
    </row>
    <row r="56" spans="1:9">
      <c r="A56" s="19" t="s">
        <v>106</v>
      </c>
      <c r="B56" s="5" t="s">
        <v>53</v>
      </c>
      <c r="C56" s="12">
        <v>15</v>
      </c>
      <c r="D56" s="12">
        <v>0</v>
      </c>
      <c r="E56" s="12">
        <f>C56*D56</f>
        <v>0</v>
      </c>
      <c r="F56" s="12">
        <v>0</v>
      </c>
      <c r="G56" s="12">
        <f>C56*F56</f>
        <v>0</v>
      </c>
      <c r="H56" s="12">
        <f t="shared" si="6"/>
        <v>0</v>
      </c>
      <c r="I56" s="12">
        <f t="shared" si="6"/>
        <v>0</v>
      </c>
    </row>
    <row r="57" spans="1:9">
      <c r="A57" s="21" t="s">
        <v>107</v>
      </c>
      <c r="B57" s="14" t="s">
        <v>5</v>
      </c>
      <c r="C57" s="15"/>
      <c r="D57" s="15"/>
      <c r="E57" s="15"/>
      <c r="F57" s="15"/>
      <c r="G57" s="15"/>
      <c r="H57" s="15"/>
      <c r="I57" s="15"/>
    </row>
    <row r="58" spans="1:9">
      <c r="A58" s="19" t="s">
        <v>108</v>
      </c>
      <c r="B58" s="5" t="s">
        <v>53</v>
      </c>
      <c r="C58" s="12">
        <v>200</v>
      </c>
      <c r="D58" s="12">
        <v>0</v>
      </c>
      <c r="E58" s="12">
        <f>C58*D58</f>
        <v>0</v>
      </c>
      <c r="F58" s="12">
        <v>0</v>
      </c>
      <c r="G58" s="12">
        <f>C58*F58</f>
        <v>0</v>
      </c>
      <c r="H58" s="12">
        <f>D58+F58</f>
        <v>0</v>
      </c>
      <c r="I58" s="12">
        <f>E58+G58</f>
        <v>0</v>
      </c>
    </row>
    <row r="59" spans="1:9">
      <c r="A59" s="21" t="s">
        <v>109</v>
      </c>
      <c r="B59" s="14" t="s">
        <v>5</v>
      </c>
      <c r="C59" s="15"/>
      <c r="D59" s="15"/>
      <c r="E59" s="15"/>
      <c r="F59" s="15"/>
      <c r="G59" s="15"/>
      <c r="H59" s="15"/>
      <c r="I59" s="15"/>
    </row>
    <row r="60" spans="1:9">
      <c r="A60" s="19" t="s">
        <v>110</v>
      </c>
      <c r="B60" s="5" t="s">
        <v>53</v>
      </c>
      <c r="C60" s="12">
        <v>24</v>
      </c>
      <c r="D60" s="12">
        <v>0</v>
      </c>
      <c r="E60" s="12">
        <f>C60*D60</f>
        <v>0</v>
      </c>
      <c r="F60" s="12">
        <v>0</v>
      </c>
      <c r="G60" s="12">
        <f>C60*F60</f>
        <v>0</v>
      </c>
      <c r="H60" s="12">
        <f>D60+F60</f>
        <v>0</v>
      </c>
      <c r="I60" s="12">
        <f>E60+G60</f>
        <v>0</v>
      </c>
    </row>
    <row r="61" spans="1:9">
      <c r="A61" s="21" t="s">
        <v>111</v>
      </c>
      <c r="B61" s="14" t="s">
        <v>5</v>
      </c>
      <c r="C61" s="15"/>
      <c r="D61" s="15"/>
      <c r="E61" s="15"/>
      <c r="F61" s="15"/>
      <c r="G61" s="15"/>
      <c r="H61" s="15"/>
      <c r="I61" s="15"/>
    </row>
    <row r="62" spans="1:9">
      <c r="A62" s="19" t="s">
        <v>112</v>
      </c>
      <c r="B62" s="5" t="s">
        <v>87</v>
      </c>
      <c r="C62" s="12">
        <v>20</v>
      </c>
      <c r="D62" s="12">
        <v>0</v>
      </c>
      <c r="E62" s="12">
        <f>C62*D62</f>
        <v>0</v>
      </c>
      <c r="F62" s="12">
        <v>0</v>
      </c>
      <c r="G62" s="12">
        <f>C62*F62</f>
        <v>0</v>
      </c>
      <c r="H62" s="12">
        <f>D62+F62</f>
        <v>0</v>
      </c>
      <c r="I62" s="12">
        <f>E62+G62</f>
        <v>0</v>
      </c>
    </row>
    <row r="63" spans="1:9">
      <c r="A63" s="19" t="s">
        <v>113</v>
      </c>
      <c r="B63" s="5" t="s">
        <v>87</v>
      </c>
      <c r="C63" s="12">
        <v>20</v>
      </c>
      <c r="D63" s="12">
        <v>0</v>
      </c>
      <c r="E63" s="12">
        <f>C63*D63</f>
        <v>0</v>
      </c>
      <c r="F63" s="12">
        <v>0</v>
      </c>
      <c r="G63" s="12">
        <f>C63*F63</f>
        <v>0</v>
      </c>
      <c r="H63" s="12">
        <f>D63+F63</f>
        <v>0</v>
      </c>
      <c r="I63" s="12">
        <f>E63+G63</f>
        <v>0</v>
      </c>
    </row>
    <row r="64" spans="1:9">
      <c r="A64" s="21" t="s">
        <v>114</v>
      </c>
      <c r="B64" s="14" t="s">
        <v>5</v>
      </c>
      <c r="C64" s="15"/>
      <c r="D64" s="15"/>
      <c r="E64" s="15"/>
      <c r="F64" s="15"/>
      <c r="G64" s="15"/>
      <c r="H64" s="15"/>
      <c r="I64" s="15"/>
    </row>
    <row r="65" spans="1:9" ht="24.75">
      <c r="A65" s="19" t="s">
        <v>115</v>
      </c>
      <c r="B65" s="5" t="s">
        <v>87</v>
      </c>
      <c r="C65" s="12">
        <v>20</v>
      </c>
      <c r="D65" s="12">
        <v>0</v>
      </c>
      <c r="E65" s="12">
        <f>C65*D65</f>
        <v>0</v>
      </c>
      <c r="F65" s="12">
        <v>0</v>
      </c>
      <c r="G65" s="12">
        <f>C65*F65</f>
        <v>0</v>
      </c>
      <c r="H65" s="12">
        <f t="shared" ref="H65:I68" si="7">D65+F65</f>
        <v>0</v>
      </c>
      <c r="I65" s="12">
        <f t="shared" si="7"/>
        <v>0</v>
      </c>
    </row>
    <row r="66" spans="1:9" ht="24.75">
      <c r="A66" s="19" t="s">
        <v>116</v>
      </c>
      <c r="B66" s="5" t="s">
        <v>87</v>
      </c>
      <c r="C66" s="12">
        <v>20</v>
      </c>
      <c r="D66" s="12">
        <v>0</v>
      </c>
      <c r="E66" s="12">
        <f>C66*D66</f>
        <v>0</v>
      </c>
      <c r="F66" s="12">
        <v>0</v>
      </c>
      <c r="G66" s="12">
        <f>C66*F66</f>
        <v>0</v>
      </c>
      <c r="H66" s="12">
        <f t="shared" si="7"/>
        <v>0</v>
      </c>
      <c r="I66" s="12">
        <f t="shared" si="7"/>
        <v>0</v>
      </c>
    </row>
    <row r="67" spans="1:9">
      <c r="A67" s="19" t="s">
        <v>117</v>
      </c>
      <c r="B67" s="5" t="s">
        <v>53</v>
      </c>
      <c r="C67" s="12">
        <v>10</v>
      </c>
      <c r="D67" s="12">
        <v>0</v>
      </c>
      <c r="E67" s="12">
        <f>C67*D67</f>
        <v>0</v>
      </c>
      <c r="F67" s="12">
        <v>0</v>
      </c>
      <c r="G67" s="12">
        <f>C67*F67</f>
        <v>0</v>
      </c>
      <c r="H67" s="12">
        <f t="shared" si="7"/>
        <v>0</v>
      </c>
      <c r="I67" s="12">
        <f t="shared" si="7"/>
        <v>0</v>
      </c>
    </row>
    <row r="68" spans="1:9">
      <c r="A68" s="19" t="s">
        <v>118</v>
      </c>
      <c r="B68" s="5" t="s">
        <v>53</v>
      </c>
      <c r="C68" s="12">
        <v>10</v>
      </c>
      <c r="D68" s="12">
        <v>0</v>
      </c>
      <c r="E68" s="12">
        <f>C68*D68</f>
        <v>0</v>
      </c>
      <c r="F68" s="12">
        <v>0</v>
      </c>
      <c r="G68" s="12">
        <f>C68*F68</f>
        <v>0</v>
      </c>
      <c r="H68" s="12">
        <f t="shared" si="7"/>
        <v>0</v>
      </c>
      <c r="I68" s="12">
        <f t="shared" si="7"/>
        <v>0</v>
      </c>
    </row>
    <row r="69" spans="1:9">
      <c r="A69" s="20" t="s">
        <v>119</v>
      </c>
      <c r="B69" s="4" t="s">
        <v>5</v>
      </c>
      <c r="C69" s="13"/>
      <c r="D69" s="13"/>
      <c r="E69" s="13">
        <f>SUM(E54:E68)</f>
        <v>0</v>
      </c>
      <c r="F69" s="13"/>
      <c r="G69" s="13">
        <f>SUM(G54:G68)</f>
        <v>0</v>
      </c>
      <c r="H69" s="13"/>
      <c r="I69" s="13">
        <f>SUM(I54:I68)</f>
        <v>0</v>
      </c>
    </row>
    <row r="70" spans="1:9">
      <c r="A70" s="20" t="s">
        <v>120</v>
      </c>
      <c r="B70" s="4" t="s">
        <v>5</v>
      </c>
      <c r="C70" s="13"/>
      <c r="D70" s="13"/>
      <c r="E70" s="13"/>
      <c r="F70" s="13"/>
      <c r="G70" s="13"/>
      <c r="H70" s="13"/>
      <c r="I70" s="13"/>
    </row>
    <row r="71" spans="1:9">
      <c r="A71" s="21" t="s">
        <v>121</v>
      </c>
      <c r="B71" s="14" t="s">
        <v>5</v>
      </c>
      <c r="C71" s="15"/>
      <c r="D71" s="15"/>
      <c r="E71" s="15"/>
      <c r="F71" s="15"/>
      <c r="G71" s="15"/>
      <c r="H71" s="15"/>
      <c r="I71" s="15"/>
    </row>
    <row r="72" spans="1:9">
      <c r="A72" s="21" t="s">
        <v>122</v>
      </c>
      <c r="B72" s="14" t="s">
        <v>5</v>
      </c>
      <c r="C72" s="15"/>
      <c r="D72" s="15"/>
      <c r="E72" s="15"/>
      <c r="F72" s="15"/>
      <c r="G72" s="15"/>
      <c r="H72" s="15"/>
      <c r="I72" s="15"/>
    </row>
    <row r="73" spans="1:9" ht="24.75">
      <c r="A73" s="19" t="s">
        <v>123</v>
      </c>
      <c r="B73" s="5" t="s">
        <v>87</v>
      </c>
      <c r="C73" s="12">
        <v>20</v>
      </c>
      <c r="D73" s="12">
        <v>0</v>
      </c>
      <c r="E73" s="12">
        <f>C73*D73</f>
        <v>0</v>
      </c>
      <c r="F73" s="12">
        <v>0</v>
      </c>
      <c r="G73" s="12">
        <f>C73*F73</f>
        <v>0</v>
      </c>
      <c r="H73" s="12">
        <f>D73+F73</f>
        <v>0</v>
      </c>
      <c r="I73" s="12">
        <f>E73+G73</f>
        <v>0</v>
      </c>
    </row>
    <row r="74" spans="1:9">
      <c r="A74" s="21" t="s">
        <v>124</v>
      </c>
      <c r="B74" s="14" t="s">
        <v>5</v>
      </c>
      <c r="C74" s="15"/>
      <c r="D74" s="15"/>
      <c r="E74" s="15"/>
      <c r="F74" s="15"/>
      <c r="G74" s="15"/>
      <c r="H74" s="15"/>
      <c r="I74" s="15"/>
    </row>
    <row r="75" spans="1:9">
      <c r="A75" s="19" t="s">
        <v>125</v>
      </c>
      <c r="B75" s="5" t="s">
        <v>87</v>
      </c>
      <c r="C75" s="12">
        <v>30</v>
      </c>
      <c r="D75" s="12">
        <v>0</v>
      </c>
      <c r="E75" s="12">
        <f>C75*D75</f>
        <v>0</v>
      </c>
      <c r="F75" s="12">
        <v>0</v>
      </c>
      <c r="G75" s="12">
        <f>C75*F75</f>
        <v>0</v>
      </c>
      <c r="H75" s="12">
        <f>D75+F75</f>
        <v>0</v>
      </c>
      <c r="I75" s="12">
        <f>E75+G75</f>
        <v>0</v>
      </c>
    </row>
    <row r="76" spans="1:9">
      <c r="A76" s="21" t="s">
        <v>126</v>
      </c>
      <c r="B76" s="14" t="s">
        <v>5</v>
      </c>
      <c r="C76" s="15"/>
      <c r="D76" s="15"/>
      <c r="E76" s="15"/>
      <c r="F76" s="15"/>
      <c r="G76" s="15"/>
      <c r="H76" s="15"/>
      <c r="I76" s="15"/>
    </row>
    <row r="77" spans="1:9" ht="24.75">
      <c r="A77" s="19" t="s">
        <v>127</v>
      </c>
      <c r="B77" s="5" t="s">
        <v>87</v>
      </c>
      <c r="C77" s="12">
        <v>25</v>
      </c>
      <c r="D77" s="12">
        <v>0</v>
      </c>
      <c r="E77" s="12">
        <f>C77*D77</f>
        <v>0</v>
      </c>
      <c r="F77" s="12">
        <v>0</v>
      </c>
      <c r="G77" s="12">
        <f>C77*F77</f>
        <v>0</v>
      </c>
      <c r="H77" s="12">
        <f>D77+F77</f>
        <v>0</v>
      </c>
      <c r="I77" s="12">
        <f>E77+G77</f>
        <v>0</v>
      </c>
    </row>
    <row r="78" spans="1:9">
      <c r="A78" s="21" t="s">
        <v>128</v>
      </c>
      <c r="B78" s="14" t="s">
        <v>5</v>
      </c>
      <c r="C78" s="15"/>
      <c r="D78" s="15"/>
      <c r="E78" s="15"/>
      <c r="F78" s="15"/>
      <c r="G78" s="15"/>
      <c r="H78" s="15"/>
      <c r="I78" s="15"/>
    </row>
    <row r="79" spans="1:9">
      <c r="A79" s="19" t="s">
        <v>129</v>
      </c>
      <c r="B79" s="5" t="s">
        <v>53</v>
      </c>
      <c r="C79" s="12">
        <v>2</v>
      </c>
      <c r="D79" s="12">
        <v>0</v>
      </c>
      <c r="E79" s="12">
        <f>C79*D79</f>
        <v>0</v>
      </c>
      <c r="F79" s="12">
        <v>0</v>
      </c>
      <c r="G79" s="12">
        <f>C79*F79</f>
        <v>0</v>
      </c>
      <c r="H79" s="12">
        <f>D79+F79</f>
        <v>0</v>
      </c>
      <c r="I79" s="12">
        <f>E79+G79</f>
        <v>0</v>
      </c>
    </row>
    <row r="80" spans="1:9">
      <c r="A80" s="21" t="s">
        <v>130</v>
      </c>
      <c r="B80" s="14" t="s">
        <v>5</v>
      </c>
      <c r="C80" s="15"/>
      <c r="D80" s="15"/>
      <c r="E80" s="15"/>
      <c r="F80" s="15"/>
      <c r="G80" s="15"/>
      <c r="H80" s="15"/>
      <c r="I80" s="15"/>
    </row>
    <row r="81" spans="1:9">
      <c r="A81" s="19" t="s">
        <v>131</v>
      </c>
      <c r="B81" s="5" t="s">
        <v>53</v>
      </c>
      <c r="C81" s="12">
        <v>2</v>
      </c>
      <c r="D81" s="12">
        <v>0</v>
      </c>
      <c r="E81" s="12">
        <f t="shared" ref="E81:E86" si="8">C81*D81</f>
        <v>0</v>
      </c>
      <c r="F81" s="12">
        <v>0</v>
      </c>
      <c r="G81" s="12">
        <f t="shared" ref="G81:G86" si="9">C81*F81</f>
        <v>0</v>
      </c>
      <c r="H81" s="12">
        <f t="shared" ref="H81:I86" si="10">D81+F81</f>
        <v>0</v>
      </c>
      <c r="I81" s="12">
        <f t="shared" si="10"/>
        <v>0</v>
      </c>
    </row>
    <row r="82" spans="1:9">
      <c r="A82" s="19" t="s">
        <v>132</v>
      </c>
      <c r="B82" s="5" t="s">
        <v>53</v>
      </c>
      <c r="C82" s="12">
        <v>2</v>
      </c>
      <c r="D82" s="12">
        <v>0</v>
      </c>
      <c r="E82" s="12">
        <f t="shared" si="8"/>
        <v>0</v>
      </c>
      <c r="F82" s="12">
        <v>0</v>
      </c>
      <c r="G82" s="12">
        <f t="shared" si="9"/>
        <v>0</v>
      </c>
      <c r="H82" s="12">
        <f t="shared" si="10"/>
        <v>0</v>
      </c>
      <c r="I82" s="12">
        <f t="shared" si="10"/>
        <v>0</v>
      </c>
    </row>
    <row r="83" spans="1:9">
      <c r="A83" s="19" t="s">
        <v>133</v>
      </c>
      <c r="B83" s="5" t="s">
        <v>53</v>
      </c>
      <c r="C83" s="12">
        <v>1</v>
      </c>
      <c r="D83" s="12">
        <v>0</v>
      </c>
      <c r="E83" s="12">
        <f t="shared" si="8"/>
        <v>0</v>
      </c>
      <c r="F83" s="12">
        <v>0</v>
      </c>
      <c r="G83" s="12">
        <f t="shared" si="9"/>
        <v>0</v>
      </c>
      <c r="H83" s="12">
        <f t="shared" si="10"/>
        <v>0</v>
      </c>
      <c r="I83" s="12">
        <f t="shared" si="10"/>
        <v>0</v>
      </c>
    </row>
    <row r="84" spans="1:9">
      <c r="A84" s="19" t="s">
        <v>134</v>
      </c>
      <c r="B84" s="5" t="s">
        <v>53</v>
      </c>
      <c r="C84" s="12">
        <v>10</v>
      </c>
      <c r="D84" s="12">
        <v>0</v>
      </c>
      <c r="E84" s="12">
        <f t="shared" si="8"/>
        <v>0</v>
      </c>
      <c r="F84" s="12">
        <v>0</v>
      </c>
      <c r="G84" s="12">
        <f t="shared" si="9"/>
        <v>0</v>
      </c>
      <c r="H84" s="12">
        <f t="shared" si="10"/>
        <v>0</v>
      </c>
      <c r="I84" s="12">
        <f t="shared" si="10"/>
        <v>0</v>
      </c>
    </row>
    <row r="85" spans="1:9">
      <c r="A85" s="19" t="s">
        <v>135</v>
      </c>
      <c r="B85" s="5" t="s">
        <v>53</v>
      </c>
      <c r="C85" s="12">
        <v>4</v>
      </c>
      <c r="D85" s="12">
        <v>0</v>
      </c>
      <c r="E85" s="12">
        <f t="shared" si="8"/>
        <v>0</v>
      </c>
      <c r="F85" s="12">
        <v>0</v>
      </c>
      <c r="G85" s="12">
        <f t="shared" si="9"/>
        <v>0</v>
      </c>
      <c r="H85" s="12">
        <f t="shared" si="10"/>
        <v>0</v>
      </c>
      <c r="I85" s="12">
        <f t="shared" si="10"/>
        <v>0</v>
      </c>
    </row>
    <row r="86" spans="1:9">
      <c r="A86" s="19" t="s">
        <v>136</v>
      </c>
      <c r="B86" s="5" t="s">
        <v>53</v>
      </c>
      <c r="C86" s="12">
        <v>12</v>
      </c>
      <c r="D86" s="12">
        <v>0</v>
      </c>
      <c r="E86" s="12">
        <f t="shared" si="8"/>
        <v>0</v>
      </c>
      <c r="F86" s="12">
        <v>0</v>
      </c>
      <c r="G86" s="12">
        <f t="shared" si="9"/>
        <v>0</v>
      </c>
      <c r="H86" s="12">
        <f t="shared" si="10"/>
        <v>0</v>
      </c>
      <c r="I86" s="12">
        <f t="shared" si="10"/>
        <v>0</v>
      </c>
    </row>
    <row r="87" spans="1:9">
      <c r="A87" s="21" t="s">
        <v>137</v>
      </c>
      <c r="B87" s="14" t="s">
        <v>5</v>
      </c>
      <c r="C87" s="15"/>
      <c r="D87" s="15"/>
      <c r="E87" s="15"/>
      <c r="F87" s="15"/>
      <c r="G87" s="15"/>
      <c r="H87" s="15"/>
      <c r="I87" s="15"/>
    </row>
    <row r="88" spans="1:9">
      <c r="A88" s="19" t="s">
        <v>138</v>
      </c>
      <c r="B88" s="5" t="s">
        <v>53</v>
      </c>
      <c r="C88" s="12">
        <v>1</v>
      </c>
      <c r="D88" s="12">
        <v>0</v>
      </c>
      <c r="E88" s="12">
        <f>C88*D88</f>
        <v>0</v>
      </c>
      <c r="F88" s="12">
        <v>0</v>
      </c>
      <c r="G88" s="12">
        <f>C88*F88</f>
        <v>0</v>
      </c>
      <c r="H88" s="12">
        <f>D88+F88</f>
        <v>0</v>
      </c>
      <c r="I88" s="12">
        <f>E88+G88</f>
        <v>0</v>
      </c>
    </row>
    <row r="89" spans="1:9">
      <c r="A89" s="21" t="s">
        <v>139</v>
      </c>
      <c r="B89" s="14" t="s">
        <v>5</v>
      </c>
      <c r="C89" s="15"/>
      <c r="D89" s="15"/>
      <c r="E89" s="15"/>
      <c r="F89" s="15"/>
      <c r="G89" s="15"/>
      <c r="H89" s="15"/>
      <c r="I89" s="15"/>
    </row>
    <row r="90" spans="1:9">
      <c r="A90" s="19" t="s">
        <v>140</v>
      </c>
      <c r="B90" s="5" t="s">
        <v>53</v>
      </c>
      <c r="C90" s="12">
        <v>2</v>
      </c>
      <c r="D90" s="12">
        <v>0</v>
      </c>
      <c r="E90" s="12">
        <f>C90*D90</f>
        <v>0</v>
      </c>
      <c r="F90" s="12">
        <v>0</v>
      </c>
      <c r="G90" s="12">
        <f>C90*F90</f>
        <v>0</v>
      </c>
      <c r="H90" s="12">
        <f>D90+F90</f>
        <v>0</v>
      </c>
      <c r="I90" s="12">
        <f>E90+G90</f>
        <v>0</v>
      </c>
    </row>
    <row r="91" spans="1:9">
      <c r="A91" s="20" t="s">
        <v>141</v>
      </c>
      <c r="B91" s="4" t="s">
        <v>5</v>
      </c>
      <c r="C91" s="13"/>
      <c r="D91" s="13"/>
      <c r="E91" s="13">
        <f>SUM(E71:E90)</f>
        <v>0</v>
      </c>
      <c r="F91" s="13"/>
      <c r="G91" s="13">
        <f>SUM(G71:G90)</f>
        <v>0</v>
      </c>
      <c r="H91" s="13"/>
      <c r="I91" s="13">
        <f>SUM(I71:I90)</f>
        <v>0</v>
      </c>
    </row>
    <row r="92" spans="1:9">
      <c r="A92" s="20" t="s">
        <v>142</v>
      </c>
      <c r="B92" s="4" t="s">
        <v>5</v>
      </c>
      <c r="C92" s="13"/>
      <c r="D92" s="13"/>
      <c r="E92" s="13"/>
      <c r="F92" s="13"/>
      <c r="G92" s="13"/>
      <c r="H92" s="13"/>
      <c r="I92" s="13"/>
    </row>
    <row r="93" spans="1:9">
      <c r="A93" s="21" t="s">
        <v>143</v>
      </c>
      <c r="B93" s="14" t="s">
        <v>5</v>
      </c>
      <c r="C93" s="15"/>
      <c r="D93" s="15"/>
      <c r="E93" s="15"/>
      <c r="F93" s="15"/>
      <c r="G93" s="15"/>
      <c r="H93" s="15"/>
      <c r="I93" s="15"/>
    </row>
    <row r="94" spans="1:9">
      <c r="A94" s="19" t="s">
        <v>144</v>
      </c>
      <c r="B94" s="5" t="s">
        <v>145</v>
      </c>
      <c r="C94" s="12">
        <v>15</v>
      </c>
      <c r="D94" s="12">
        <v>0</v>
      </c>
      <c r="E94" s="12">
        <f>C94*D94</f>
        <v>0</v>
      </c>
      <c r="F94" s="12">
        <v>0</v>
      </c>
      <c r="G94" s="12">
        <f>C94*F94</f>
        <v>0</v>
      </c>
      <c r="H94" s="12">
        <f t="shared" ref="H94:I98" si="11">D94+F94</f>
        <v>0</v>
      </c>
      <c r="I94" s="12">
        <f t="shared" si="11"/>
        <v>0</v>
      </c>
    </row>
    <row r="95" spans="1:9">
      <c r="A95" s="19" t="s">
        <v>146</v>
      </c>
      <c r="B95" s="5" t="s">
        <v>145</v>
      </c>
      <c r="C95" s="12">
        <v>1</v>
      </c>
      <c r="D95" s="12">
        <v>0</v>
      </c>
      <c r="E95" s="12">
        <f>C95*D95</f>
        <v>0</v>
      </c>
      <c r="F95" s="12">
        <v>0</v>
      </c>
      <c r="G95" s="12">
        <f>C95*F95</f>
        <v>0</v>
      </c>
      <c r="H95" s="12">
        <f t="shared" si="11"/>
        <v>0</v>
      </c>
      <c r="I95" s="12">
        <f t="shared" si="11"/>
        <v>0</v>
      </c>
    </row>
    <row r="96" spans="1:9">
      <c r="A96" s="19" t="s">
        <v>147</v>
      </c>
      <c r="B96" s="5" t="s">
        <v>145</v>
      </c>
      <c r="C96" s="12">
        <v>8</v>
      </c>
      <c r="D96" s="12">
        <v>0</v>
      </c>
      <c r="E96" s="12">
        <f>C96*D96</f>
        <v>0</v>
      </c>
      <c r="F96" s="12">
        <v>0</v>
      </c>
      <c r="G96" s="12">
        <f>C96*F96</f>
        <v>0</v>
      </c>
      <c r="H96" s="12">
        <f t="shared" si="11"/>
        <v>0</v>
      </c>
      <c r="I96" s="12">
        <f t="shared" si="11"/>
        <v>0</v>
      </c>
    </row>
    <row r="97" spans="1:9">
      <c r="A97" s="19" t="s">
        <v>148</v>
      </c>
      <c r="B97" s="5" t="s">
        <v>145</v>
      </c>
      <c r="C97" s="12">
        <v>12</v>
      </c>
      <c r="D97" s="12">
        <v>0</v>
      </c>
      <c r="E97" s="12">
        <f>C97*D97</f>
        <v>0</v>
      </c>
      <c r="F97" s="12">
        <v>0</v>
      </c>
      <c r="G97" s="12">
        <f>C97*F97</f>
        <v>0</v>
      </c>
      <c r="H97" s="12">
        <f t="shared" si="11"/>
        <v>0</v>
      </c>
      <c r="I97" s="12">
        <f t="shared" si="11"/>
        <v>0</v>
      </c>
    </row>
    <row r="98" spans="1:9" ht="24.75">
      <c r="A98" s="19" t="s">
        <v>149</v>
      </c>
      <c r="B98" s="5" t="s">
        <v>145</v>
      </c>
      <c r="C98" s="12">
        <v>6</v>
      </c>
      <c r="D98" s="12">
        <v>0</v>
      </c>
      <c r="E98" s="12">
        <f>C98*D98</f>
        <v>0</v>
      </c>
      <c r="F98" s="12">
        <v>0</v>
      </c>
      <c r="G98" s="12">
        <f>C98*F98</f>
        <v>0</v>
      </c>
      <c r="H98" s="12">
        <f t="shared" si="11"/>
        <v>0</v>
      </c>
      <c r="I98" s="12">
        <f t="shared" si="11"/>
        <v>0</v>
      </c>
    </row>
    <row r="99" spans="1:9">
      <c r="A99" s="21" t="s">
        <v>150</v>
      </c>
      <c r="B99" s="14" t="s">
        <v>5</v>
      </c>
      <c r="C99" s="15"/>
      <c r="D99" s="15"/>
      <c r="E99" s="15"/>
      <c r="F99" s="15"/>
      <c r="G99" s="15"/>
      <c r="H99" s="15"/>
      <c r="I99" s="15"/>
    </row>
    <row r="100" spans="1:9">
      <c r="A100" s="19" t="s">
        <v>151</v>
      </c>
      <c r="B100" s="5" t="s">
        <v>145</v>
      </c>
      <c r="C100" s="12">
        <v>10</v>
      </c>
      <c r="D100" s="12">
        <v>0</v>
      </c>
      <c r="E100" s="12">
        <f>C100*D100</f>
        <v>0</v>
      </c>
      <c r="F100" s="12">
        <v>0</v>
      </c>
      <c r="G100" s="12">
        <f>C100*F100</f>
        <v>0</v>
      </c>
      <c r="H100" s="12">
        <f>D100+F100</f>
        <v>0</v>
      </c>
      <c r="I100" s="12">
        <f>E100+G100</f>
        <v>0</v>
      </c>
    </row>
    <row r="101" spans="1:9">
      <c r="A101" s="21" t="s">
        <v>152</v>
      </c>
      <c r="B101" s="14" t="s">
        <v>5</v>
      </c>
      <c r="C101" s="15"/>
      <c r="D101" s="15"/>
      <c r="E101" s="15"/>
      <c r="F101" s="15"/>
      <c r="G101" s="15"/>
      <c r="H101" s="15"/>
      <c r="I101" s="15"/>
    </row>
    <row r="102" spans="1:9">
      <c r="A102" s="21" t="s">
        <v>153</v>
      </c>
      <c r="B102" s="14" t="s">
        <v>5</v>
      </c>
      <c r="C102" s="15"/>
      <c r="D102" s="15"/>
      <c r="E102" s="15"/>
      <c r="F102" s="15"/>
      <c r="G102" s="15"/>
      <c r="H102" s="15"/>
      <c r="I102" s="15"/>
    </row>
    <row r="103" spans="1:9">
      <c r="A103" s="19" t="s">
        <v>154</v>
      </c>
      <c r="B103" s="5" t="s">
        <v>145</v>
      </c>
      <c r="C103" s="12">
        <v>24</v>
      </c>
      <c r="D103" s="12">
        <v>0</v>
      </c>
      <c r="E103" s="12">
        <f>C103*D103</f>
        <v>0</v>
      </c>
      <c r="F103" s="12">
        <v>0</v>
      </c>
      <c r="G103" s="12">
        <f>C103*F103</f>
        <v>0</v>
      </c>
      <c r="H103" s="12">
        <f>D103+F103</f>
        <v>0</v>
      </c>
      <c r="I103" s="12">
        <f>E103+G103</f>
        <v>0</v>
      </c>
    </row>
    <row r="104" spans="1:9">
      <c r="A104" s="20" t="s">
        <v>155</v>
      </c>
      <c r="B104" s="4" t="s">
        <v>5</v>
      </c>
      <c r="C104" s="13"/>
      <c r="D104" s="13"/>
      <c r="E104" s="13">
        <f>SUM(E93:E103)</f>
        <v>0</v>
      </c>
      <c r="F104" s="13"/>
      <c r="G104" s="13">
        <f>SUM(G93:G103)</f>
        <v>0</v>
      </c>
      <c r="H104" s="13"/>
      <c r="I104" s="13">
        <f>SUM(I93:I103)</f>
        <v>0</v>
      </c>
    </row>
    <row r="105" spans="1:9">
      <c r="A105" s="19" t="s">
        <v>156</v>
      </c>
      <c r="B105" s="5" t="s">
        <v>5</v>
      </c>
      <c r="C105" s="12"/>
      <c r="D105" s="12"/>
      <c r="E105" s="12">
        <v>0</v>
      </c>
      <c r="F105" s="12"/>
      <c r="G105" s="12"/>
      <c r="H105" s="12"/>
      <c r="I105" s="12">
        <f>E105+G105</f>
        <v>0</v>
      </c>
    </row>
    <row r="106" spans="1:9">
      <c r="A106" s="18" t="s">
        <v>157</v>
      </c>
      <c r="B106" s="3" t="s">
        <v>5</v>
      </c>
      <c r="C106" s="11"/>
      <c r="D106" s="11"/>
      <c r="E106" s="11">
        <f>SUM(E9:E21,E24:E33,E36:E51,E54:E68,E71:E90,E93:E103,E105:E105)</f>
        <v>0</v>
      </c>
      <c r="F106" s="11"/>
      <c r="G106" s="11">
        <f>SUM(G9:G21,G24:G33,G36:G51,G54:G68,G71:G90,G93:G103,G105:G105)</f>
        <v>0</v>
      </c>
      <c r="H106" s="11"/>
      <c r="I106" s="11">
        <f>SUM(I9:I21,I24:I33,I36:I51,I54:I68,I71:I90,I93:I103,I105:I105)</f>
        <v>0</v>
      </c>
    </row>
    <row r="107" spans="1:9">
      <c r="A107" s="18" t="s">
        <v>158</v>
      </c>
      <c r="B107" s="3" t="s">
        <v>5</v>
      </c>
      <c r="C107" s="11"/>
      <c r="D107" s="11"/>
      <c r="E107" s="11"/>
      <c r="F107" s="11"/>
      <c r="G107" s="11"/>
      <c r="H107" s="11"/>
      <c r="I107" s="11"/>
    </row>
    <row r="108" spans="1:9">
      <c r="A108" s="21" t="s">
        <v>159</v>
      </c>
      <c r="B108" s="14" t="s">
        <v>5</v>
      </c>
      <c r="C108" s="15"/>
      <c r="D108" s="15"/>
      <c r="E108" s="15"/>
      <c r="F108" s="15"/>
      <c r="G108" s="15"/>
      <c r="H108" s="15"/>
      <c r="I108" s="15"/>
    </row>
    <row r="109" spans="1:9">
      <c r="A109" s="21" t="s">
        <v>160</v>
      </c>
      <c r="B109" s="14" t="s">
        <v>5</v>
      </c>
      <c r="C109" s="15"/>
      <c r="D109" s="15"/>
      <c r="E109" s="15"/>
      <c r="F109" s="15"/>
      <c r="G109" s="15"/>
      <c r="H109" s="15"/>
      <c r="I109" s="15"/>
    </row>
    <row r="110" spans="1:9">
      <c r="A110" s="19" t="s">
        <v>161</v>
      </c>
      <c r="B110" s="5" t="s">
        <v>53</v>
      </c>
      <c r="C110" s="12">
        <v>31</v>
      </c>
      <c r="D110" s="12">
        <v>0</v>
      </c>
      <c r="E110" s="12">
        <f>C110*D110</f>
        <v>0</v>
      </c>
      <c r="F110" s="12">
        <v>0</v>
      </c>
      <c r="G110" s="12">
        <f>C110*F110</f>
        <v>0</v>
      </c>
      <c r="H110" s="12">
        <f>D110+F110</f>
        <v>0</v>
      </c>
      <c r="I110" s="12">
        <f>E110+G110</f>
        <v>0</v>
      </c>
    </row>
    <row r="111" spans="1:9">
      <c r="A111" s="21" t="s">
        <v>162</v>
      </c>
      <c r="B111" s="14" t="s">
        <v>5</v>
      </c>
      <c r="C111" s="15"/>
      <c r="D111" s="15"/>
      <c r="E111" s="15"/>
      <c r="F111" s="15"/>
      <c r="G111" s="15"/>
      <c r="H111" s="15"/>
      <c r="I111" s="15"/>
    </row>
    <row r="112" spans="1:9">
      <c r="A112" s="21" t="s">
        <v>163</v>
      </c>
      <c r="B112" s="14" t="s">
        <v>5</v>
      </c>
      <c r="C112" s="15"/>
      <c r="D112" s="15"/>
      <c r="E112" s="15"/>
      <c r="F112" s="15"/>
      <c r="G112" s="15"/>
      <c r="H112" s="15"/>
      <c r="I112" s="15"/>
    </row>
    <row r="113" spans="1:9">
      <c r="A113" s="19" t="s">
        <v>164</v>
      </c>
      <c r="B113" s="5" t="s">
        <v>87</v>
      </c>
      <c r="C113" s="12">
        <v>50</v>
      </c>
      <c r="D113" s="12">
        <v>0</v>
      </c>
      <c r="E113" s="12">
        <f>C113*D113</f>
        <v>0</v>
      </c>
      <c r="F113" s="12">
        <v>0</v>
      </c>
      <c r="G113" s="12">
        <f>C113*F113</f>
        <v>0</v>
      </c>
      <c r="H113" s="12">
        <f>D113+F113</f>
        <v>0</v>
      </c>
      <c r="I113" s="12">
        <f>E113+G113</f>
        <v>0</v>
      </c>
    </row>
    <row r="114" spans="1:9">
      <c r="A114" s="21" t="s">
        <v>165</v>
      </c>
      <c r="B114" s="14" t="s">
        <v>5</v>
      </c>
      <c r="C114" s="15"/>
      <c r="D114" s="15"/>
      <c r="E114" s="15"/>
      <c r="F114" s="15"/>
      <c r="G114" s="15"/>
      <c r="H114" s="15"/>
      <c r="I114" s="15"/>
    </row>
    <row r="115" spans="1:9">
      <c r="A115" s="19" t="s">
        <v>166</v>
      </c>
      <c r="B115" s="5" t="s">
        <v>167</v>
      </c>
      <c r="C115" s="12">
        <v>5</v>
      </c>
      <c r="D115" s="12">
        <v>0</v>
      </c>
      <c r="E115" s="12">
        <f>C115*D115</f>
        <v>0</v>
      </c>
      <c r="F115" s="12">
        <v>0</v>
      </c>
      <c r="G115" s="12">
        <f>C115*F115</f>
        <v>0</v>
      </c>
      <c r="H115" s="12">
        <f>D115+F115</f>
        <v>0</v>
      </c>
      <c r="I115" s="12">
        <f>E115+G115</f>
        <v>0</v>
      </c>
    </row>
    <row r="116" spans="1:9">
      <c r="A116" s="21" t="s">
        <v>168</v>
      </c>
      <c r="B116" s="14" t="s">
        <v>5</v>
      </c>
      <c r="C116" s="15"/>
      <c r="D116" s="15"/>
      <c r="E116" s="15"/>
      <c r="F116" s="15"/>
      <c r="G116" s="15"/>
      <c r="H116" s="15"/>
      <c r="I116" s="15"/>
    </row>
    <row r="117" spans="1:9">
      <c r="A117" s="19" t="s">
        <v>169</v>
      </c>
      <c r="B117" s="5" t="s">
        <v>53</v>
      </c>
      <c r="C117" s="12">
        <v>10</v>
      </c>
      <c r="D117" s="12">
        <v>0</v>
      </c>
      <c r="E117" s="12">
        <f>C117*D117</f>
        <v>0</v>
      </c>
      <c r="F117" s="12">
        <v>0</v>
      </c>
      <c r="G117" s="12">
        <f>C117*F117</f>
        <v>0</v>
      </c>
      <c r="H117" s="12">
        <f>D117+F117</f>
        <v>0</v>
      </c>
      <c r="I117" s="12">
        <f>E117+G117</f>
        <v>0</v>
      </c>
    </row>
    <row r="118" spans="1:9">
      <c r="A118" s="18" t="s">
        <v>170</v>
      </c>
      <c r="B118" s="3" t="s">
        <v>5</v>
      </c>
      <c r="C118" s="11"/>
      <c r="D118" s="11"/>
      <c r="E118" s="11">
        <f>SUM(E108:E117)</f>
        <v>0</v>
      </c>
      <c r="F118" s="11"/>
      <c r="G118" s="11">
        <f>SUM(G108:G117)</f>
        <v>0</v>
      </c>
      <c r="H118" s="11"/>
      <c r="I118" s="11">
        <f>SUM(I108:I117)</f>
        <v>0</v>
      </c>
    </row>
    <row r="119" spans="1:9">
      <c r="A119" s="19" t="s">
        <v>5</v>
      </c>
      <c r="B119" s="5" t="s">
        <v>5</v>
      </c>
      <c r="C119" s="12"/>
      <c r="D119" s="12"/>
      <c r="E119" s="12"/>
      <c r="F119" s="12"/>
      <c r="G119" s="12"/>
      <c r="H119" s="12"/>
      <c r="I119" s="12"/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3"/>
  <sheetViews>
    <sheetView workbookViewId="0">
      <selection activeCell="B12" sqref="B12"/>
    </sheetView>
  </sheetViews>
  <sheetFormatPr defaultRowHeight="15"/>
  <cols>
    <col min="1" max="1" width="28.42578125" style="1" bestFit="1" customWidth="1"/>
    <col min="2" max="2" width="63.42578125" style="1" bestFit="1" customWidth="1"/>
    <col min="3" max="3" width="0" style="8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205</v>
      </c>
    </row>
    <row r="4" spans="1:2">
      <c r="A4" s="2" t="s">
        <v>6</v>
      </c>
      <c r="B4" s="23" t="s">
        <v>206</v>
      </c>
    </row>
    <row r="5" spans="1:2">
      <c r="A5" s="2" t="s">
        <v>7</v>
      </c>
      <c r="B5" s="24" t="s">
        <v>207</v>
      </c>
    </row>
    <row r="6" spans="1:2">
      <c r="A6" s="2" t="s">
        <v>8</v>
      </c>
      <c r="B6" s="4" t="s">
        <v>5</v>
      </c>
    </row>
    <row r="7" spans="1:2">
      <c r="A7" s="2" t="s">
        <v>9</v>
      </c>
      <c r="B7" s="4" t="s">
        <v>5</v>
      </c>
    </row>
    <row r="8" spans="1:2">
      <c r="A8" s="2" t="s">
        <v>10</v>
      </c>
      <c r="B8" s="4" t="s">
        <v>5</v>
      </c>
    </row>
    <row r="9" spans="1:2">
      <c r="A9" s="2" t="s">
        <v>11</v>
      </c>
      <c r="B9" s="4" t="s">
        <v>208</v>
      </c>
    </row>
    <row r="10" spans="1:2">
      <c r="A10" s="2" t="s">
        <v>12</v>
      </c>
      <c r="B10" s="4" t="s">
        <v>5</v>
      </c>
    </row>
    <row r="11" spans="1:2">
      <c r="A11" s="2" t="s">
        <v>13</v>
      </c>
      <c r="B11" s="4" t="s">
        <v>209</v>
      </c>
    </row>
    <row r="12" spans="1:2">
      <c r="A12" s="2" t="s">
        <v>14</v>
      </c>
      <c r="B12" s="4" t="s">
        <v>5</v>
      </c>
    </row>
    <row r="13" spans="1:2">
      <c r="A13" s="2" t="s">
        <v>15</v>
      </c>
      <c r="B13" s="4" t="s">
        <v>5</v>
      </c>
    </row>
    <row r="14" spans="1:2">
      <c r="A14" s="2" t="s">
        <v>16</v>
      </c>
      <c r="B14" s="4" t="s">
        <v>17</v>
      </c>
    </row>
    <row r="15" spans="1:2">
      <c r="A15" s="2" t="s">
        <v>5</v>
      </c>
      <c r="B15" s="5" t="s">
        <v>5</v>
      </c>
    </row>
    <row r="16" spans="1:2">
      <c r="A16" s="2" t="s">
        <v>18</v>
      </c>
      <c r="B16" s="6" t="s">
        <v>19</v>
      </c>
    </row>
    <row r="17" spans="1:2">
      <c r="A17" s="2" t="s">
        <v>20</v>
      </c>
      <c r="B17" s="6" t="s">
        <v>21</v>
      </c>
    </row>
    <row r="18" spans="1:2">
      <c r="A18" s="2" t="s">
        <v>22</v>
      </c>
      <c r="B18" s="6" t="s">
        <v>23</v>
      </c>
    </row>
    <row r="19" spans="1:2">
      <c r="A19" s="2" t="s">
        <v>24</v>
      </c>
      <c r="B19" s="6" t="s">
        <v>25</v>
      </c>
    </row>
    <row r="20" spans="1:2">
      <c r="A20" s="2" t="s">
        <v>26</v>
      </c>
      <c r="B20" s="6" t="s">
        <v>25</v>
      </c>
    </row>
    <row r="21" spans="1:2">
      <c r="A21" s="2" t="s">
        <v>27</v>
      </c>
      <c r="B21" s="6" t="s">
        <v>25</v>
      </c>
    </row>
    <row r="22" spans="1:2">
      <c r="A22" s="2" t="s">
        <v>28</v>
      </c>
      <c r="B22" s="6" t="s">
        <v>25</v>
      </c>
    </row>
    <row r="23" spans="1:2">
      <c r="A23" s="2" t="s">
        <v>29</v>
      </c>
      <c r="B23" s="6" t="s">
        <v>25</v>
      </c>
    </row>
    <row r="24" spans="1:2">
      <c r="A24" s="2" t="s">
        <v>30</v>
      </c>
      <c r="B24" s="6" t="s">
        <v>25</v>
      </c>
    </row>
    <row r="25" spans="1:2">
      <c r="A25" s="2" t="s">
        <v>31</v>
      </c>
      <c r="B25" s="6" t="s">
        <v>25</v>
      </c>
    </row>
    <row r="26" spans="1:2">
      <c r="A26" s="2" t="s">
        <v>32</v>
      </c>
      <c r="B26" s="6" t="s">
        <v>33</v>
      </c>
    </row>
    <row r="27" spans="1:2">
      <c r="A27" s="2" t="s">
        <v>34</v>
      </c>
      <c r="B27" s="6" t="s">
        <v>25</v>
      </c>
    </row>
    <row r="28" spans="1:2">
      <c r="A28" s="2" t="s">
        <v>35</v>
      </c>
      <c r="B28" s="6" t="s">
        <v>25</v>
      </c>
    </row>
    <row r="29" spans="1:2">
      <c r="A29" s="2" t="s">
        <v>36</v>
      </c>
      <c r="B29" s="6" t="s">
        <v>25</v>
      </c>
    </row>
    <row r="30" spans="1:2">
      <c r="A30" s="2" t="s">
        <v>37</v>
      </c>
      <c r="B30" s="6" t="s">
        <v>25</v>
      </c>
    </row>
    <row r="31" spans="1:2" ht="24.75">
      <c r="A31" s="7" t="s">
        <v>38</v>
      </c>
      <c r="B31" s="6" t="s">
        <v>39</v>
      </c>
    </row>
    <row r="32" spans="1:2">
      <c r="A32" s="2" t="s">
        <v>40</v>
      </c>
      <c r="B32" s="6" t="s">
        <v>41</v>
      </c>
    </row>
    <row r="33" spans="1:2">
      <c r="A33" s="1" t="s">
        <v>42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2025-01-22T08:01:35Z</cp:lastPrinted>
  <dcterms:created xsi:type="dcterms:W3CDTF">2025-01-22T07:52:44Z</dcterms:created>
  <dcterms:modified xsi:type="dcterms:W3CDTF">2025-01-23T10:12:28Z</dcterms:modified>
</cp:coreProperties>
</file>